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ostinessc1.sharepoint.com/sites/Lengvojiatletika/Shared Documents/VMŽ/2026 VMŽ/260512_4kove_zona/"/>
    </mc:Choice>
  </mc:AlternateContent>
  <xr:revisionPtr revIDLastSave="1127" documentId="8_{A186CBC7-2B96-43EB-8C60-A66048D59FF6}" xr6:coauthVersionLast="47" xr6:coauthVersionMax="47" xr10:uidLastSave="{FD64A066-7FEE-40E0-B51D-D5E0575F5F79}"/>
  <bookViews>
    <workbookView xWindow="-108" yWindow="-108" windowWidth="23256" windowHeight="12456" tabRatio="815" firstSheet="1" activeTab="4" xr2:uid="{00000000-000D-0000-FFFF-FFFF00000000}"/>
  </bookViews>
  <sheets>
    <sheet name="laroux" sheetId="17" state="veryHidden" r:id="rId1"/>
    <sheet name="Protokolas" sheetId="2" r:id="rId2"/>
    <sheet name="Asm " sheetId="5" r:id="rId3"/>
    <sheet name="Komandiniai" sheetId="18" r:id="rId4"/>
    <sheet name="Taškų " sheetId="1" r:id="rId5"/>
  </sheets>
  <definedNames>
    <definedName name="_xlnm._FilterDatabase" localSheetId="3" hidden="1">Komandiniai!$A$6:$M$18</definedName>
  </definedNames>
  <calcPr calcId="191029"/>
  <customWorkbookViews>
    <customWorkbookView name="Merginos2" guid="{16CA44E9-3C3B-11D6-ADD5-DAC336D76101}" maximized="1" windowWidth="760" windowHeight="411" tabRatio="815" activeSheetId="3"/>
    <customWorkbookView name="mm" guid="{7ED78906-3144-11D6-ADD5-ED0FC6E62A1A}" maximized="1" windowWidth="760" windowHeight="411" tabRatio="83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4" i="2" l="1"/>
  <c r="L150" i="2" l="1"/>
  <c r="B17" i="18" l="1"/>
  <c r="A22" i="5"/>
  <c r="B22" i="5"/>
  <c r="C22" i="5"/>
  <c r="D22" i="5"/>
  <c r="E22" i="5"/>
  <c r="F22" i="5"/>
  <c r="H22" i="5"/>
  <c r="J22" i="5"/>
  <c r="A76" i="5"/>
  <c r="B76" i="5"/>
  <c r="C76" i="5"/>
  <c r="D76" i="5"/>
  <c r="F76" i="5"/>
  <c r="G76" i="5"/>
  <c r="H76" i="5"/>
  <c r="J76" i="5"/>
  <c r="A66" i="5"/>
  <c r="B66" i="5"/>
  <c r="C66" i="5"/>
  <c r="D66" i="5"/>
  <c r="F66" i="5"/>
  <c r="H66" i="5"/>
  <c r="J66" i="5"/>
  <c r="A31" i="5"/>
  <c r="B31" i="5"/>
  <c r="C31" i="5"/>
  <c r="D31" i="5"/>
  <c r="F31" i="5"/>
  <c r="H31" i="5"/>
  <c r="J31" i="5"/>
  <c r="A70" i="5"/>
  <c r="B70" i="5"/>
  <c r="C70" i="5"/>
  <c r="D70" i="5"/>
  <c r="F70" i="5"/>
  <c r="H70" i="5"/>
  <c r="J70" i="5"/>
  <c r="B63" i="5"/>
  <c r="C63" i="5"/>
  <c r="D63" i="5"/>
  <c r="F63" i="5"/>
  <c r="H63" i="5"/>
  <c r="J63" i="5"/>
  <c r="A63" i="5"/>
  <c r="K159" i="2"/>
  <c r="K70" i="5" s="1"/>
  <c r="I159" i="2"/>
  <c r="I70" i="5" s="1"/>
  <c r="G70" i="5"/>
  <c r="E159" i="2"/>
  <c r="K158" i="2"/>
  <c r="K31" i="5" s="1"/>
  <c r="I158" i="2"/>
  <c r="I31" i="5" s="1"/>
  <c r="G158" i="2"/>
  <c r="G31" i="5" s="1"/>
  <c r="E158" i="2"/>
  <c r="E31" i="5" s="1"/>
  <c r="K157" i="2"/>
  <c r="K66" i="5" s="1"/>
  <c r="I157" i="2"/>
  <c r="I66" i="5" s="1"/>
  <c r="G157" i="2"/>
  <c r="G66" i="5" s="1"/>
  <c r="E157" i="2"/>
  <c r="K156" i="2"/>
  <c r="K76" i="5" s="1"/>
  <c r="I156" i="2"/>
  <c r="I76" i="5" s="1"/>
  <c r="G156" i="2"/>
  <c r="E156" i="2"/>
  <c r="E76" i="5" s="1"/>
  <c r="K155" i="2"/>
  <c r="K22" i="5" s="1"/>
  <c r="I155" i="2"/>
  <c r="I22" i="5" s="1"/>
  <c r="G155" i="2"/>
  <c r="G22" i="5" s="1"/>
  <c r="E155" i="2"/>
  <c r="K154" i="2"/>
  <c r="K63" i="5" s="1"/>
  <c r="I154" i="2"/>
  <c r="I63" i="5" s="1"/>
  <c r="G154" i="2"/>
  <c r="G63" i="5" s="1"/>
  <c r="E154" i="2"/>
  <c r="E63" i="5" s="1"/>
  <c r="B15" i="18"/>
  <c r="A57" i="5"/>
  <c r="B57" i="5"/>
  <c r="C57" i="5"/>
  <c r="D57" i="5"/>
  <c r="F57" i="5"/>
  <c r="H57" i="5"/>
  <c r="J57" i="5"/>
  <c r="A37" i="5"/>
  <c r="B37" i="5"/>
  <c r="C37" i="5"/>
  <c r="D37" i="5"/>
  <c r="F37" i="5"/>
  <c r="H37" i="5"/>
  <c r="J37" i="5"/>
  <c r="A71" i="5"/>
  <c r="B71" i="5"/>
  <c r="C71" i="5"/>
  <c r="D71" i="5"/>
  <c r="F71" i="5"/>
  <c r="H71" i="5"/>
  <c r="J71" i="5"/>
  <c r="A53" i="5"/>
  <c r="B53" i="5"/>
  <c r="C53" i="5"/>
  <c r="D53" i="5"/>
  <c r="F53" i="5"/>
  <c r="H53" i="5"/>
  <c r="J53" i="5"/>
  <c r="A79" i="5"/>
  <c r="B79" i="5"/>
  <c r="C79" i="5"/>
  <c r="D79" i="5"/>
  <c r="F79" i="5"/>
  <c r="H79" i="5"/>
  <c r="J79" i="5"/>
  <c r="B39" i="5"/>
  <c r="C39" i="5"/>
  <c r="D39" i="5"/>
  <c r="F39" i="5"/>
  <c r="H39" i="5"/>
  <c r="J39" i="5"/>
  <c r="A39" i="5"/>
  <c r="K147" i="2"/>
  <c r="K79" i="5" s="1"/>
  <c r="I147" i="2"/>
  <c r="I79" i="5" s="1"/>
  <c r="G147" i="2"/>
  <c r="G79" i="5" s="1"/>
  <c r="E147" i="2"/>
  <c r="K146" i="2"/>
  <c r="K53" i="5" s="1"/>
  <c r="I146" i="2"/>
  <c r="I53" i="5" s="1"/>
  <c r="G146" i="2"/>
  <c r="G53" i="5" s="1"/>
  <c r="E146" i="2"/>
  <c r="E53" i="5" s="1"/>
  <c r="K145" i="2"/>
  <c r="K71" i="5" s="1"/>
  <c r="I145" i="2"/>
  <c r="I71" i="5" s="1"/>
  <c r="G145" i="2"/>
  <c r="G71" i="5" s="1"/>
  <c r="E145" i="2"/>
  <c r="E71" i="5" s="1"/>
  <c r="K144" i="2"/>
  <c r="K37" i="5" s="1"/>
  <c r="I144" i="2"/>
  <c r="I37" i="5" s="1"/>
  <c r="G144" i="2"/>
  <c r="E144" i="2"/>
  <c r="E37" i="5" s="1"/>
  <c r="K143" i="2"/>
  <c r="K57" i="5" s="1"/>
  <c r="I143" i="2"/>
  <c r="I57" i="5" s="1"/>
  <c r="G143" i="2"/>
  <c r="G57" i="5" s="1"/>
  <c r="E143" i="2"/>
  <c r="E57" i="5" s="1"/>
  <c r="K142" i="2"/>
  <c r="K39" i="5" s="1"/>
  <c r="I142" i="2"/>
  <c r="I39" i="5" s="1"/>
  <c r="G142" i="2"/>
  <c r="G39" i="5" s="1"/>
  <c r="E142" i="2"/>
  <c r="E39" i="5" s="1"/>
  <c r="A21" i="5"/>
  <c r="B21" i="5"/>
  <c r="C21" i="5"/>
  <c r="D21" i="5"/>
  <c r="F21" i="5"/>
  <c r="H21" i="5"/>
  <c r="J21" i="5"/>
  <c r="A15" i="5"/>
  <c r="B15" i="5"/>
  <c r="C15" i="5"/>
  <c r="D15" i="5"/>
  <c r="F15" i="5"/>
  <c r="H15" i="5"/>
  <c r="J15" i="5"/>
  <c r="A24" i="5"/>
  <c r="B24" i="5"/>
  <c r="C24" i="5"/>
  <c r="D24" i="5"/>
  <c r="F24" i="5"/>
  <c r="H24" i="5"/>
  <c r="J24" i="5"/>
  <c r="A17" i="5"/>
  <c r="B17" i="5"/>
  <c r="C17" i="5"/>
  <c r="D17" i="5"/>
  <c r="F17" i="5"/>
  <c r="H17" i="5"/>
  <c r="J17" i="5"/>
  <c r="A25" i="5"/>
  <c r="B25" i="5"/>
  <c r="C25" i="5"/>
  <c r="D25" i="5"/>
  <c r="F25" i="5"/>
  <c r="H25" i="5"/>
  <c r="J25" i="5"/>
  <c r="B12" i="5"/>
  <c r="C12" i="5"/>
  <c r="D12" i="5"/>
  <c r="F12" i="5"/>
  <c r="H12" i="5"/>
  <c r="J12" i="5"/>
  <c r="A12" i="5"/>
  <c r="A10" i="5"/>
  <c r="B10" i="5"/>
  <c r="C10" i="5"/>
  <c r="D10" i="5"/>
  <c r="F10" i="5"/>
  <c r="H10" i="5"/>
  <c r="J10" i="5"/>
  <c r="A26" i="5"/>
  <c r="B26" i="5"/>
  <c r="C26" i="5"/>
  <c r="D26" i="5"/>
  <c r="F26" i="5"/>
  <c r="H26" i="5"/>
  <c r="J26" i="5"/>
  <c r="A20" i="5"/>
  <c r="B20" i="5"/>
  <c r="C20" i="5"/>
  <c r="D20" i="5"/>
  <c r="F20" i="5"/>
  <c r="H20" i="5"/>
  <c r="J20" i="5"/>
  <c r="A18" i="5"/>
  <c r="B18" i="5"/>
  <c r="C18" i="5"/>
  <c r="D18" i="5"/>
  <c r="F18" i="5"/>
  <c r="H18" i="5"/>
  <c r="J18" i="5"/>
  <c r="K18" i="5"/>
  <c r="A58" i="5"/>
  <c r="B58" i="5"/>
  <c r="C58" i="5"/>
  <c r="D58" i="5"/>
  <c r="F58" i="5"/>
  <c r="H58" i="5"/>
  <c r="J58" i="5"/>
  <c r="B60" i="5"/>
  <c r="C60" i="5"/>
  <c r="D60" i="5"/>
  <c r="F60" i="5"/>
  <c r="H60" i="5"/>
  <c r="J60" i="5"/>
  <c r="A60" i="5"/>
  <c r="A29" i="5"/>
  <c r="B29" i="5"/>
  <c r="C29" i="5"/>
  <c r="D29" i="5"/>
  <c r="F29" i="5"/>
  <c r="H29" i="5"/>
  <c r="J29" i="5"/>
  <c r="A54" i="5"/>
  <c r="B54" i="5"/>
  <c r="C54" i="5"/>
  <c r="D54" i="5"/>
  <c r="F54" i="5"/>
  <c r="H54" i="5"/>
  <c r="J54" i="5"/>
  <c r="A68" i="5"/>
  <c r="B68" i="5"/>
  <c r="C68" i="5"/>
  <c r="D68" i="5"/>
  <c r="F68" i="5"/>
  <c r="H68" i="5"/>
  <c r="J68" i="5"/>
  <c r="A49" i="5"/>
  <c r="B49" i="5"/>
  <c r="C49" i="5"/>
  <c r="D49" i="5"/>
  <c r="F49" i="5"/>
  <c r="H49" i="5"/>
  <c r="J49" i="5"/>
  <c r="A74" i="5"/>
  <c r="B74" i="5"/>
  <c r="C74" i="5"/>
  <c r="D74" i="5"/>
  <c r="F74" i="5"/>
  <c r="H74" i="5"/>
  <c r="J74" i="5"/>
  <c r="B55" i="5"/>
  <c r="C55" i="5"/>
  <c r="D55" i="5"/>
  <c r="F55" i="5"/>
  <c r="H55" i="5"/>
  <c r="J55" i="5"/>
  <c r="A55" i="5"/>
  <c r="A51" i="5"/>
  <c r="B51" i="5"/>
  <c r="C51" i="5"/>
  <c r="D51" i="5"/>
  <c r="F51" i="5"/>
  <c r="H51" i="5"/>
  <c r="J51" i="5"/>
  <c r="A59" i="5"/>
  <c r="B59" i="5"/>
  <c r="C59" i="5"/>
  <c r="D59" i="5"/>
  <c r="F59" i="5"/>
  <c r="H59" i="5"/>
  <c r="J59" i="5"/>
  <c r="A61" i="5"/>
  <c r="B61" i="5"/>
  <c r="C61" i="5"/>
  <c r="D61" i="5"/>
  <c r="F61" i="5"/>
  <c r="H61" i="5"/>
  <c r="J61" i="5"/>
  <c r="A38" i="5"/>
  <c r="B38" i="5"/>
  <c r="C38" i="5"/>
  <c r="D38" i="5"/>
  <c r="F38" i="5"/>
  <c r="H38" i="5"/>
  <c r="J38" i="5"/>
  <c r="A46" i="5"/>
  <c r="B46" i="5"/>
  <c r="C46" i="5"/>
  <c r="D46" i="5"/>
  <c r="F46" i="5"/>
  <c r="H46" i="5"/>
  <c r="J46" i="5"/>
  <c r="B50" i="5"/>
  <c r="C50" i="5"/>
  <c r="D50" i="5"/>
  <c r="F50" i="5"/>
  <c r="H50" i="5"/>
  <c r="J50" i="5"/>
  <c r="A50" i="5"/>
  <c r="A11" i="5"/>
  <c r="B11" i="5"/>
  <c r="C11" i="5"/>
  <c r="D11" i="5"/>
  <c r="F11" i="5"/>
  <c r="H11" i="5"/>
  <c r="J11" i="5"/>
  <c r="A23" i="5"/>
  <c r="B23" i="5"/>
  <c r="C23" i="5"/>
  <c r="D23" i="5"/>
  <c r="F23" i="5"/>
  <c r="H23" i="5"/>
  <c r="J23" i="5"/>
  <c r="A36" i="5"/>
  <c r="B36" i="5"/>
  <c r="C36" i="5"/>
  <c r="D36" i="5"/>
  <c r="F36" i="5"/>
  <c r="H36" i="5"/>
  <c r="J36" i="5"/>
  <c r="A41" i="5"/>
  <c r="B41" i="5"/>
  <c r="C41" i="5"/>
  <c r="D41" i="5"/>
  <c r="F41" i="5"/>
  <c r="H41" i="5"/>
  <c r="J41" i="5"/>
  <c r="A72" i="5"/>
  <c r="B72" i="5"/>
  <c r="C72" i="5"/>
  <c r="D72" i="5"/>
  <c r="F72" i="5"/>
  <c r="H72" i="5"/>
  <c r="J72" i="5"/>
  <c r="B32" i="5"/>
  <c r="C32" i="5"/>
  <c r="D32" i="5"/>
  <c r="F32" i="5"/>
  <c r="H32" i="5"/>
  <c r="J32" i="5"/>
  <c r="A32" i="5"/>
  <c r="A52" i="5"/>
  <c r="B52" i="5"/>
  <c r="C52" i="5"/>
  <c r="D52" i="5"/>
  <c r="F52" i="5"/>
  <c r="H52" i="5"/>
  <c r="J52" i="5"/>
  <c r="A43" i="5"/>
  <c r="B43" i="5"/>
  <c r="C43" i="5"/>
  <c r="D43" i="5"/>
  <c r="F43" i="5"/>
  <c r="H43" i="5"/>
  <c r="J43" i="5"/>
  <c r="A64" i="5"/>
  <c r="B64" i="5"/>
  <c r="C64" i="5"/>
  <c r="D64" i="5"/>
  <c r="F64" i="5"/>
  <c r="H64" i="5"/>
  <c r="J64" i="5"/>
  <c r="A42" i="5"/>
  <c r="B42" i="5"/>
  <c r="C42" i="5"/>
  <c r="D42" i="5"/>
  <c r="F42" i="5"/>
  <c r="H42" i="5"/>
  <c r="J42" i="5"/>
  <c r="B28" i="5"/>
  <c r="C28" i="5"/>
  <c r="D28" i="5"/>
  <c r="F28" i="5"/>
  <c r="H28" i="5"/>
  <c r="J28" i="5"/>
  <c r="A28" i="5"/>
  <c r="A35" i="5"/>
  <c r="B35" i="5"/>
  <c r="C35" i="5"/>
  <c r="D35" i="5"/>
  <c r="F35" i="5"/>
  <c r="H35" i="5"/>
  <c r="J35" i="5"/>
  <c r="A30" i="5"/>
  <c r="B30" i="5"/>
  <c r="C30" i="5"/>
  <c r="D30" i="5"/>
  <c r="F30" i="5"/>
  <c r="H30" i="5"/>
  <c r="J30" i="5"/>
  <c r="A45" i="5"/>
  <c r="B45" i="5"/>
  <c r="C45" i="5"/>
  <c r="D45" i="5"/>
  <c r="F45" i="5"/>
  <c r="H45" i="5"/>
  <c r="J45" i="5"/>
  <c r="A69" i="5"/>
  <c r="B69" i="5"/>
  <c r="C69" i="5"/>
  <c r="D69" i="5"/>
  <c r="F69" i="5"/>
  <c r="H69" i="5"/>
  <c r="J69" i="5"/>
  <c r="A40" i="5"/>
  <c r="B40" i="5"/>
  <c r="C40" i="5"/>
  <c r="D40" i="5"/>
  <c r="F40" i="5"/>
  <c r="H40" i="5"/>
  <c r="J40" i="5"/>
  <c r="B48" i="5"/>
  <c r="C48" i="5"/>
  <c r="D48" i="5"/>
  <c r="F48" i="5"/>
  <c r="H48" i="5"/>
  <c r="J48" i="5"/>
  <c r="A48" i="5"/>
  <c r="A67" i="5"/>
  <c r="B67" i="5"/>
  <c r="C67" i="5"/>
  <c r="D67" i="5"/>
  <c r="F67" i="5"/>
  <c r="H67" i="5"/>
  <c r="J67" i="5"/>
  <c r="A77" i="5"/>
  <c r="B77" i="5"/>
  <c r="C77" i="5"/>
  <c r="D77" i="5"/>
  <c r="F77" i="5"/>
  <c r="H77" i="5"/>
  <c r="J77" i="5"/>
  <c r="A75" i="5"/>
  <c r="B75" i="5"/>
  <c r="C75" i="5"/>
  <c r="D75" i="5"/>
  <c r="F75" i="5"/>
  <c r="H75" i="5"/>
  <c r="J75" i="5"/>
  <c r="A73" i="5"/>
  <c r="B73" i="5"/>
  <c r="C73" i="5"/>
  <c r="D73" i="5"/>
  <c r="F73" i="5"/>
  <c r="H73" i="5"/>
  <c r="J73" i="5"/>
  <c r="A62" i="5"/>
  <c r="B62" i="5"/>
  <c r="C62" i="5"/>
  <c r="D62" i="5"/>
  <c r="F62" i="5"/>
  <c r="H62" i="5"/>
  <c r="J62" i="5"/>
  <c r="B78" i="5"/>
  <c r="C78" i="5"/>
  <c r="D78" i="5"/>
  <c r="F78" i="5"/>
  <c r="H78" i="5"/>
  <c r="J78" i="5"/>
  <c r="A78" i="5"/>
  <c r="A33" i="5"/>
  <c r="B33" i="5"/>
  <c r="C33" i="5"/>
  <c r="D33" i="5"/>
  <c r="F33" i="5"/>
  <c r="H33" i="5"/>
  <c r="J33" i="5"/>
  <c r="A56" i="5"/>
  <c r="B56" i="5"/>
  <c r="C56" i="5"/>
  <c r="D56" i="5"/>
  <c r="F56" i="5"/>
  <c r="H56" i="5"/>
  <c r="J56" i="5"/>
  <c r="A65" i="5"/>
  <c r="B65" i="5"/>
  <c r="C65" i="5"/>
  <c r="D65" i="5"/>
  <c r="F65" i="5"/>
  <c r="H65" i="5"/>
  <c r="J65" i="5"/>
  <c r="A44" i="5"/>
  <c r="B44" i="5"/>
  <c r="C44" i="5"/>
  <c r="D44" i="5"/>
  <c r="F44" i="5"/>
  <c r="H44" i="5"/>
  <c r="J44" i="5"/>
  <c r="A47" i="5"/>
  <c r="B47" i="5"/>
  <c r="C47" i="5"/>
  <c r="D47" i="5"/>
  <c r="F47" i="5"/>
  <c r="H47" i="5"/>
  <c r="J47" i="5"/>
  <c r="B13" i="5"/>
  <c r="C13" i="5"/>
  <c r="D13" i="5"/>
  <c r="F13" i="5"/>
  <c r="H13" i="5"/>
  <c r="J13" i="5"/>
  <c r="A13" i="5"/>
  <c r="A19" i="5"/>
  <c r="B19" i="5"/>
  <c r="C19" i="5"/>
  <c r="D19" i="5"/>
  <c r="F19" i="5"/>
  <c r="H19" i="5"/>
  <c r="J19" i="5"/>
  <c r="A14" i="5"/>
  <c r="B14" i="5"/>
  <c r="C14" i="5"/>
  <c r="D14" i="5"/>
  <c r="F14" i="5"/>
  <c r="H14" i="5"/>
  <c r="J14" i="5"/>
  <c r="A16" i="5"/>
  <c r="B16" i="5"/>
  <c r="C16" i="5"/>
  <c r="D16" i="5"/>
  <c r="F16" i="5"/>
  <c r="H16" i="5"/>
  <c r="J16" i="5"/>
  <c r="A34" i="5"/>
  <c r="B34" i="5"/>
  <c r="C34" i="5"/>
  <c r="D34" i="5"/>
  <c r="F34" i="5"/>
  <c r="H34" i="5"/>
  <c r="J34" i="5"/>
  <c r="A27" i="5"/>
  <c r="B27" i="5"/>
  <c r="C27" i="5"/>
  <c r="D27" i="5"/>
  <c r="F27" i="5"/>
  <c r="H27" i="5"/>
  <c r="J27" i="5"/>
  <c r="B9" i="5"/>
  <c r="C9" i="5"/>
  <c r="D9" i="5"/>
  <c r="F9" i="5"/>
  <c r="H9" i="5"/>
  <c r="J9" i="5"/>
  <c r="A9" i="5"/>
  <c r="K69" i="5"/>
  <c r="K53" i="2"/>
  <c r="K40" i="5" s="1"/>
  <c r="I52" i="2"/>
  <c r="I69" i="5" s="1"/>
  <c r="I53" i="2"/>
  <c r="I40" i="5" s="1"/>
  <c r="G52" i="2"/>
  <c r="G69" i="5" s="1"/>
  <c r="G53" i="2"/>
  <c r="G40" i="5" s="1"/>
  <c r="E52" i="2"/>
  <c r="E53" i="2"/>
  <c r="E40" i="5" s="1"/>
  <c r="J27" i="18"/>
  <c r="J23" i="18"/>
  <c r="I85" i="5"/>
  <c r="I81" i="5"/>
  <c r="I49" i="2"/>
  <c r="I35" i="5" s="1"/>
  <c r="G49" i="2"/>
  <c r="G35" i="5" s="1"/>
  <c r="E49" i="2"/>
  <c r="E35" i="5" s="1"/>
  <c r="I48" i="2"/>
  <c r="I48" i="5" s="1"/>
  <c r="G48" i="2"/>
  <c r="G48" i="5" s="1"/>
  <c r="E48" i="2"/>
  <c r="E48" i="5" s="1"/>
  <c r="I40" i="2"/>
  <c r="I62" i="5" s="1"/>
  <c r="G40" i="2"/>
  <c r="G62" i="5" s="1"/>
  <c r="E40" i="2"/>
  <c r="E62" i="5" s="1"/>
  <c r="I39" i="2"/>
  <c r="I73" i="5" s="1"/>
  <c r="G39" i="2"/>
  <c r="G73" i="5" s="1"/>
  <c r="E39" i="2"/>
  <c r="E73" i="5" s="1"/>
  <c r="I38" i="2"/>
  <c r="I75" i="5" s="1"/>
  <c r="G38" i="2"/>
  <c r="G75" i="5" s="1"/>
  <c r="E38" i="2"/>
  <c r="E75" i="5" s="1"/>
  <c r="I37" i="2"/>
  <c r="I77" i="5" s="1"/>
  <c r="G37" i="2"/>
  <c r="G77" i="5" s="1"/>
  <c r="E37" i="2"/>
  <c r="E77" i="5" s="1"/>
  <c r="I36" i="2"/>
  <c r="I67" i="5" s="1"/>
  <c r="G36" i="2"/>
  <c r="G67" i="5" s="1"/>
  <c r="E36" i="2"/>
  <c r="E67" i="5" s="1"/>
  <c r="I35" i="2"/>
  <c r="I78" i="5" s="1"/>
  <c r="G35" i="2"/>
  <c r="G78" i="5" s="1"/>
  <c r="E35" i="2"/>
  <c r="E78" i="5" s="1"/>
  <c r="I27" i="2"/>
  <c r="I47" i="5" s="1"/>
  <c r="G27" i="2"/>
  <c r="G47" i="5" s="1"/>
  <c r="E27" i="2"/>
  <c r="E47" i="5" s="1"/>
  <c r="I26" i="2"/>
  <c r="I44" i="5" s="1"/>
  <c r="G26" i="2"/>
  <c r="G44" i="5" s="1"/>
  <c r="E26" i="2"/>
  <c r="E44" i="5" s="1"/>
  <c r="I25" i="2"/>
  <c r="I65" i="5" s="1"/>
  <c r="G25" i="2"/>
  <c r="G65" i="5" s="1"/>
  <c r="E25" i="2"/>
  <c r="E65" i="5" s="1"/>
  <c r="I24" i="2"/>
  <c r="I56" i="5" s="1"/>
  <c r="G24" i="2"/>
  <c r="G56" i="5" s="1"/>
  <c r="E24" i="2"/>
  <c r="E56" i="5" s="1"/>
  <c r="I23" i="2"/>
  <c r="I33" i="5" s="1"/>
  <c r="G23" i="2"/>
  <c r="G33" i="5" s="1"/>
  <c r="E23" i="2"/>
  <c r="E33" i="5" s="1"/>
  <c r="I22" i="2"/>
  <c r="I13" i="5" s="1"/>
  <c r="G22" i="2"/>
  <c r="G13" i="5" s="1"/>
  <c r="E22" i="2"/>
  <c r="E13" i="5" s="1"/>
  <c r="I14" i="2"/>
  <c r="I27" i="5" s="1"/>
  <c r="G14" i="2"/>
  <c r="G27" i="5" s="1"/>
  <c r="E14" i="2"/>
  <c r="E27" i="5" s="1"/>
  <c r="I13" i="2"/>
  <c r="I34" i="5" s="1"/>
  <c r="G13" i="2"/>
  <c r="G34" i="5" s="1"/>
  <c r="E13" i="2"/>
  <c r="E34" i="5" s="1"/>
  <c r="I12" i="2"/>
  <c r="I16" i="5" s="1"/>
  <c r="G12" i="2"/>
  <c r="G16" i="5" s="1"/>
  <c r="E12" i="2"/>
  <c r="E16" i="5" s="1"/>
  <c r="I11" i="2"/>
  <c r="I14" i="5" s="1"/>
  <c r="G11" i="2"/>
  <c r="G14" i="5" s="1"/>
  <c r="E11" i="2"/>
  <c r="E14" i="5" s="1"/>
  <c r="I10" i="2"/>
  <c r="I19" i="5" s="1"/>
  <c r="G10" i="2"/>
  <c r="G19" i="5" s="1"/>
  <c r="E10" i="2"/>
  <c r="E19" i="5" s="1"/>
  <c r="I9" i="2"/>
  <c r="I9" i="5" s="1"/>
  <c r="G9" i="2"/>
  <c r="G9" i="5" s="1"/>
  <c r="E9" i="2"/>
  <c r="E9" i="5" s="1"/>
  <c r="I3" i="5"/>
  <c r="B3" i="5"/>
  <c r="B1" i="5"/>
  <c r="K11" i="2"/>
  <c r="K14" i="5" s="1"/>
  <c r="K10" i="2"/>
  <c r="K19" i="5" s="1"/>
  <c r="E119" i="2"/>
  <c r="E26" i="5" s="1"/>
  <c r="G119" i="2"/>
  <c r="G26" i="5" s="1"/>
  <c r="I119" i="2"/>
  <c r="I26" i="5" s="1"/>
  <c r="K119" i="2"/>
  <c r="K26" i="5" s="1"/>
  <c r="E51" i="2"/>
  <c r="E45" i="5" s="1"/>
  <c r="G51" i="2"/>
  <c r="G45" i="5" s="1"/>
  <c r="I51" i="2"/>
  <c r="I45" i="5" s="1"/>
  <c r="K51" i="2"/>
  <c r="K45" i="5" s="1"/>
  <c r="E50" i="2"/>
  <c r="E30" i="5" s="1"/>
  <c r="G50" i="2"/>
  <c r="G30" i="5" s="1"/>
  <c r="I50" i="2"/>
  <c r="I30" i="5" s="1"/>
  <c r="K50" i="2"/>
  <c r="K30" i="5" s="1"/>
  <c r="K49" i="2"/>
  <c r="K35" i="5" s="1"/>
  <c r="K48" i="2"/>
  <c r="K48" i="5" s="1"/>
  <c r="K40" i="2"/>
  <c r="K62" i="5" s="1"/>
  <c r="K39" i="2"/>
  <c r="K73" i="5" s="1"/>
  <c r="K38" i="2"/>
  <c r="K75" i="5" s="1"/>
  <c r="K37" i="2"/>
  <c r="K77" i="5" s="1"/>
  <c r="K36" i="2"/>
  <c r="K67" i="5" s="1"/>
  <c r="K35" i="2"/>
  <c r="K78" i="5" s="1"/>
  <c r="E61" i="2"/>
  <c r="E28" i="5" s="1"/>
  <c r="G61" i="2"/>
  <c r="G28" i="5" s="1"/>
  <c r="I61" i="2"/>
  <c r="I28" i="5" s="1"/>
  <c r="K61" i="2"/>
  <c r="K28" i="5" s="1"/>
  <c r="E135" i="2"/>
  <c r="E25" i="5" s="1"/>
  <c r="G135" i="2"/>
  <c r="G25" i="5" s="1"/>
  <c r="I135" i="2"/>
  <c r="I25" i="5" s="1"/>
  <c r="K135" i="2"/>
  <c r="K25" i="5" s="1"/>
  <c r="E134" i="2"/>
  <c r="E17" i="5" s="1"/>
  <c r="G134" i="2"/>
  <c r="G17" i="5" s="1"/>
  <c r="I134" i="2"/>
  <c r="I17" i="5" s="1"/>
  <c r="K134" i="2"/>
  <c r="K17" i="5" s="1"/>
  <c r="E133" i="2"/>
  <c r="E24" i="5" s="1"/>
  <c r="G133" i="2"/>
  <c r="G24" i="5" s="1"/>
  <c r="I133" i="2"/>
  <c r="I24" i="5" s="1"/>
  <c r="K133" i="2"/>
  <c r="K24" i="5" s="1"/>
  <c r="E132" i="2"/>
  <c r="E15" i="5" s="1"/>
  <c r="G132" i="2"/>
  <c r="G15" i="5" s="1"/>
  <c r="I132" i="2"/>
  <c r="I15" i="5" s="1"/>
  <c r="K132" i="2"/>
  <c r="K15" i="5" s="1"/>
  <c r="E131" i="2"/>
  <c r="E21" i="5" s="1"/>
  <c r="G131" i="2"/>
  <c r="G21" i="5" s="1"/>
  <c r="I131" i="2"/>
  <c r="I21" i="5" s="1"/>
  <c r="K131" i="2"/>
  <c r="K21" i="5" s="1"/>
  <c r="E130" i="2"/>
  <c r="E12" i="5" s="1"/>
  <c r="G130" i="2"/>
  <c r="G12" i="5" s="1"/>
  <c r="I130" i="2"/>
  <c r="I12" i="5" s="1"/>
  <c r="K130" i="2"/>
  <c r="K12" i="5" s="1"/>
  <c r="E122" i="2"/>
  <c r="E58" i="5" s="1"/>
  <c r="G122" i="2"/>
  <c r="G58" i="5" s="1"/>
  <c r="I122" i="2"/>
  <c r="I58" i="5" s="1"/>
  <c r="K122" i="2"/>
  <c r="K58" i="5" s="1"/>
  <c r="E121" i="2"/>
  <c r="E18" i="5" s="1"/>
  <c r="G121" i="2"/>
  <c r="G18" i="5" s="1"/>
  <c r="I121" i="2"/>
  <c r="I18" i="5" s="1"/>
  <c r="K121" i="2"/>
  <c r="E120" i="2"/>
  <c r="E20" i="5" s="1"/>
  <c r="G120" i="2"/>
  <c r="G20" i="5" s="1"/>
  <c r="I120" i="2"/>
  <c r="I20" i="5" s="1"/>
  <c r="K120" i="2"/>
  <c r="K20" i="5" s="1"/>
  <c r="E118" i="2"/>
  <c r="E10" i="5" s="1"/>
  <c r="G118" i="2"/>
  <c r="G10" i="5" s="1"/>
  <c r="I118" i="2"/>
  <c r="I10" i="5" s="1"/>
  <c r="K118" i="2"/>
  <c r="K10" i="5" s="1"/>
  <c r="E117" i="2"/>
  <c r="E60" i="5" s="1"/>
  <c r="G117" i="2"/>
  <c r="G60" i="5" s="1"/>
  <c r="I117" i="2"/>
  <c r="I60" i="5" s="1"/>
  <c r="K117" i="2"/>
  <c r="K60" i="5" s="1"/>
  <c r="E105" i="2"/>
  <c r="E74" i="5" s="1"/>
  <c r="G105" i="2"/>
  <c r="G74" i="5" s="1"/>
  <c r="I105" i="2"/>
  <c r="I74" i="5" s="1"/>
  <c r="K105" i="2"/>
  <c r="K74" i="5" s="1"/>
  <c r="E104" i="2"/>
  <c r="E49" i="5" s="1"/>
  <c r="G104" i="2"/>
  <c r="G49" i="5" s="1"/>
  <c r="I104" i="2"/>
  <c r="I49" i="5" s="1"/>
  <c r="K104" i="2"/>
  <c r="K49" i="5" s="1"/>
  <c r="E103" i="2"/>
  <c r="E68" i="5" s="1"/>
  <c r="G103" i="2"/>
  <c r="G68" i="5" s="1"/>
  <c r="I103" i="2"/>
  <c r="I68" i="5" s="1"/>
  <c r="K103" i="2"/>
  <c r="K68" i="5" s="1"/>
  <c r="E102" i="2"/>
  <c r="E54" i="5" s="1"/>
  <c r="G102" i="2"/>
  <c r="G54" i="5" s="1"/>
  <c r="I102" i="2"/>
  <c r="I54" i="5" s="1"/>
  <c r="K102" i="2"/>
  <c r="K54" i="5" s="1"/>
  <c r="E101" i="2"/>
  <c r="E29" i="5" s="1"/>
  <c r="G101" i="2"/>
  <c r="G29" i="5" s="1"/>
  <c r="I101" i="2"/>
  <c r="I29" i="5" s="1"/>
  <c r="K101" i="2"/>
  <c r="K29" i="5" s="1"/>
  <c r="E100" i="2"/>
  <c r="E55" i="5" s="1"/>
  <c r="G100" i="2"/>
  <c r="G55" i="5" s="1"/>
  <c r="I100" i="2"/>
  <c r="I55" i="5" s="1"/>
  <c r="K100" i="2"/>
  <c r="K55" i="5" s="1"/>
  <c r="E92" i="2"/>
  <c r="E46" i="5" s="1"/>
  <c r="G92" i="2"/>
  <c r="G46" i="5" s="1"/>
  <c r="I92" i="2"/>
  <c r="I46" i="5" s="1"/>
  <c r="K92" i="2"/>
  <c r="K46" i="5" s="1"/>
  <c r="E91" i="2"/>
  <c r="E38" i="5" s="1"/>
  <c r="G91" i="2"/>
  <c r="G38" i="5" s="1"/>
  <c r="I91" i="2"/>
  <c r="I38" i="5" s="1"/>
  <c r="K91" i="2"/>
  <c r="K38" i="5" s="1"/>
  <c r="E90" i="2"/>
  <c r="E61" i="5" s="1"/>
  <c r="G90" i="2"/>
  <c r="G61" i="5" s="1"/>
  <c r="I90" i="2"/>
  <c r="I61" i="5" s="1"/>
  <c r="K90" i="2"/>
  <c r="K61" i="5" s="1"/>
  <c r="E89" i="2"/>
  <c r="E59" i="5" s="1"/>
  <c r="G89" i="2"/>
  <c r="G59" i="5" s="1"/>
  <c r="I89" i="2"/>
  <c r="I59" i="5" s="1"/>
  <c r="K89" i="2"/>
  <c r="K59" i="5" s="1"/>
  <c r="E88" i="2"/>
  <c r="E51" i="5" s="1"/>
  <c r="G88" i="2"/>
  <c r="G51" i="5" s="1"/>
  <c r="I88" i="2"/>
  <c r="I51" i="5" s="1"/>
  <c r="K88" i="2"/>
  <c r="K51" i="5" s="1"/>
  <c r="E87" i="2"/>
  <c r="E50" i="5" s="1"/>
  <c r="G87" i="2"/>
  <c r="G50" i="5" s="1"/>
  <c r="I87" i="2"/>
  <c r="I50" i="5" s="1"/>
  <c r="K87" i="2"/>
  <c r="K50" i="5" s="1"/>
  <c r="E78" i="2"/>
  <c r="E41" i="5" s="1"/>
  <c r="G78" i="2"/>
  <c r="G41" i="5" s="1"/>
  <c r="I78" i="2"/>
  <c r="I41" i="5" s="1"/>
  <c r="K78" i="2"/>
  <c r="K41" i="5" s="1"/>
  <c r="E79" i="2"/>
  <c r="E72" i="5" s="1"/>
  <c r="G79" i="2"/>
  <c r="G72" i="5" s="1"/>
  <c r="I79" i="2"/>
  <c r="I72" i="5" s="1"/>
  <c r="K79" i="2"/>
  <c r="K72" i="5" s="1"/>
  <c r="E77" i="2"/>
  <c r="E36" i="5" s="1"/>
  <c r="G77" i="2"/>
  <c r="G36" i="5" s="1"/>
  <c r="I77" i="2"/>
  <c r="I36" i="5" s="1"/>
  <c r="K77" i="2"/>
  <c r="K36" i="5" s="1"/>
  <c r="E76" i="2"/>
  <c r="E23" i="5" s="1"/>
  <c r="G76" i="2"/>
  <c r="G23" i="5" s="1"/>
  <c r="I76" i="2"/>
  <c r="I23" i="5" s="1"/>
  <c r="K76" i="2"/>
  <c r="K23" i="5" s="1"/>
  <c r="E75" i="2"/>
  <c r="E11" i="5" s="1"/>
  <c r="G75" i="2"/>
  <c r="G11" i="5" s="1"/>
  <c r="I75" i="2"/>
  <c r="I11" i="5" s="1"/>
  <c r="K75" i="2"/>
  <c r="K11" i="5" s="1"/>
  <c r="E74" i="2"/>
  <c r="E32" i="5" s="1"/>
  <c r="G74" i="2"/>
  <c r="G32" i="5" s="1"/>
  <c r="I74" i="2"/>
  <c r="I32" i="5" s="1"/>
  <c r="K74" i="2"/>
  <c r="K32" i="5" s="1"/>
  <c r="E65" i="2"/>
  <c r="E42" i="5" s="1"/>
  <c r="G65" i="2"/>
  <c r="G42" i="5" s="1"/>
  <c r="I65" i="2"/>
  <c r="I42" i="5" s="1"/>
  <c r="K65" i="2"/>
  <c r="K42" i="5" s="1"/>
  <c r="E64" i="2"/>
  <c r="E64" i="5" s="1"/>
  <c r="G64" i="2"/>
  <c r="G64" i="5" s="1"/>
  <c r="I64" i="2"/>
  <c r="I64" i="5" s="1"/>
  <c r="K64" i="2"/>
  <c r="K64" i="5" s="1"/>
  <c r="E63" i="2"/>
  <c r="E43" i="5" s="1"/>
  <c r="G63" i="2"/>
  <c r="G43" i="5" s="1"/>
  <c r="I63" i="2"/>
  <c r="I43" i="5" s="1"/>
  <c r="K63" i="2"/>
  <c r="K43" i="5" s="1"/>
  <c r="E62" i="2"/>
  <c r="E52" i="5" s="1"/>
  <c r="G62" i="2"/>
  <c r="G52" i="5" s="1"/>
  <c r="I62" i="2"/>
  <c r="I52" i="5" s="1"/>
  <c r="K62" i="2"/>
  <c r="K52" i="5" s="1"/>
  <c r="K23" i="2"/>
  <c r="K33" i="5" s="1"/>
  <c r="K22" i="2"/>
  <c r="K13" i="5" s="1"/>
  <c r="K27" i="2"/>
  <c r="K47" i="5" s="1"/>
  <c r="K26" i="2"/>
  <c r="K44" i="5" s="1"/>
  <c r="K25" i="2"/>
  <c r="K65" i="5" s="1"/>
  <c r="K24" i="2"/>
  <c r="K56" i="5" s="1"/>
  <c r="K12" i="2"/>
  <c r="K16" i="5" s="1"/>
  <c r="K9" i="2"/>
  <c r="K9" i="5" s="1"/>
  <c r="K14" i="2"/>
  <c r="K27" i="5" s="1"/>
  <c r="K13" i="2"/>
  <c r="K34" i="5" s="1"/>
  <c r="K3" i="18"/>
  <c r="B8" i="18"/>
  <c r="B9" i="18"/>
  <c r="B16" i="18"/>
  <c r="B14" i="18"/>
  <c r="B10" i="18"/>
  <c r="B13" i="18"/>
  <c r="B12" i="18"/>
  <c r="B18" i="18"/>
  <c r="B11" i="18"/>
  <c r="B7" i="18"/>
  <c r="B3" i="18"/>
  <c r="B1" i="18"/>
  <c r="L159" i="2" l="1"/>
  <c r="L70" i="5" s="1"/>
  <c r="L157" i="2"/>
  <c r="L66" i="5" s="1"/>
  <c r="E70" i="5"/>
  <c r="L158" i="2"/>
  <c r="L31" i="5" s="1"/>
  <c r="E66" i="5"/>
  <c r="L147" i="2"/>
  <c r="L79" i="5" s="1"/>
  <c r="L144" i="2"/>
  <c r="L37" i="5" s="1"/>
  <c r="L155" i="2"/>
  <c r="L22" i="5" s="1"/>
  <c r="G37" i="5"/>
  <c r="L154" i="2"/>
  <c r="L156" i="2"/>
  <c r="L76" i="5" s="1"/>
  <c r="E79" i="5"/>
  <c r="L146" i="2"/>
  <c r="L53" i="5" s="1"/>
  <c r="L145" i="2"/>
  <c r="L71" i="5" s="1"/>
  <c r="L52" i="2"/>
  <c r="L69" i="5" s="1"/>
  <c r="L143" i="2"/>
  <c r="L57" i="5" s="1"/>
  <c r="L142" i="2"/>
  <c r="L53" i="2"/>
  <c r="L40" i="5" s="1"/>
  <c r="E69" i="5"/>
  <c r="L27" i="2"/>
  <c r="L47" i="5" s="1"/>
  <c r="L36" i="2"/>
  <c r="L67" i="5" s="1"/>
  <c r="L105" i="2"/>
  <c r="L74" i="5" s="1"/>
  <c r="L22" i="2"/>
  <c r="L13" i="5" s="1"/>
  <c r="L65" i="2"/>
  <c r="L42" i="5" s="1"/>
  <c r="L49" i="2"/>
  <c r="L35" i="5" s="1"/>
  <c r="L120" i="2"/>
  <c r="L20" i="5" s="1"/>
  <c r="L102" i="2"/>
  <c r="L54" i="5" s="1"/>
  <c r="L40" i="2"/>
  <c r="L62" i="5" s="1"/>
  <c r="L64" i="2"/>
  <c r="L64" i="5" s="1"/>
  <c r="L89" i="2"/>
  <c r="L59" i="5" s="1"/>
  <c r="L13" i="2"/>
  <c r="L34" i="5" s="1"/>
  <c r="L61" i="2"/>
  <c r="L28" i="5" s="1"/>
  <c r="L87" i="2"/>
  <c r="L50" i="5" s="1"/>
  <c r="L63" i="2"/>
  <c r="L43" i="5" s="1"/>
  <c r="L74" i="2"/>
  <c r="L32" i="5" s="1"/>
  <c r="L88" i="2"/>
  <c r="L51" i="5" s="1"/>
  <c r="L117" i="2"/>
  <c r="L60" i="5" s="1"/>
  <c r="L79" i="2"/>
  <c r="L72" i="5" s="1"/>
  <c r="L78" i="2"/>
  <c r="L41" i="5" s="1"/>
  <c r="L24" i="2"/>
  <c r="L56" i="5" s="1"/>
  <c r="L10" i="2"/>
  <c r="L19" i="5" s="1"/>
  <c r="L122" i="2"/>
  <c r="L58" i="5" s="1"/>
  <c r="L76" i="2"/>
  <c r="L23" i="5" s="1"/>
  <c r="L9" i="2"/>
  <c r="L9" i="5" s="1"/>
  <c r="L135" i="2"/>
  <c r="L25" i="5" s="1"/>
  <c r="L77" i="2"/>
  <c r="L36" i="5" s="1"/>
  <c r="L119" i="2"/>
  <c r="L26" i="5" s="1"/>
  <c r="L118" i="2"/>
  <c r="L10" i="5" s="1"/>
  <c r="L14" i="2"/>
  <c r="L27" i="5" s="1"/>
  <c r="L35" i="2"/>
  <c r="L78" i="5" s="1"/>
  <c r="L62" i="2"/>
  <c r="L52" i="5" s="1"/>
  <c r="L92" i="2"/>
  <c r="L46" i="5" s="1"/>
  <c r="L100" i="2"/>
  <c r="L55" i="5" s="1"/>
  <c r="L130" i="2"/>
  <c r="L12" i="5" s="1"/>
  <c r="L134" i="2"/>
  <c r="L17" i="5" s="1"/>
  <c r="L25" i="2"/>
  <c r="L65" i="5" s="1"/>
  <c r="L39" i="2"/>
  <c r="L73" i="5" s="1"/>
  <c r="L66" i="2"/>
  <c r="L90" i="2"/>
  <c r="L61" i="5" s="1"/>
  <c r="L103" i="2"/>
  <c r="L68" i="5" s="1"/>
  <c r="L133" i="2"/>
  <c r="L24" i="5" s="1"/>
  <c r="L91" i="2"/>
  <c r="L38" i="5" s="1"/>
  <c r="L50" i="2"/>
  <c r="L30" i="5" s="1"/>
  <c r="L101" i="2"/>
  <c r="L29" i="5" s="1"/>
  <c r="L121" i="2"/>
  <c r="L18" i="5" s="1"/>
  <c r="L26" i="2"/>
  <c r="L44" i="5" s="1"/>
  <c r="L38" i="2"/>
  <c r="L75" i="5" s="1"/>
  <c r="L75" i="2"/>
  <c r="L11" i="5" s="1"/>
  <c r="L48" i="2"/>
  <c r="L48" i="5" s="1"/>
  <c r="L23" i="2"/>
  <c r="L33" i="5" s="1"/>
  <c r="L132" i="2"/>
  <c r="L15" i="5" s="1"/>
  <c r="L131" i="2"/>
  <c r="L21" i="5" s="1"/>
  <c r="L37" i="2"/>
  <c r="L77" i="5" s="1"/>
  <c r="L51" i="2"/>
  <c r="L45" i="5" s="1"/>
  <c r="L11" i="2"/>
  <c r="L14" i="5" s="1"/>
  <c r="L104" i="2"/>
  <c r="L49" i="5" s="1"/>
  <c r="L12" i="2"/>
  <c r="L16" i="5" s="1"/>
  <c r="L148" i="2" l="1"/>
  <c r="L138" i="2" s="1"/>
  <c r="L160" i="2"/>
  <c r="L63" i="5"/>
  <c r="L39" i="5"/>
  <c r="L44" i="2"/>
  <c r="L12" i="18" s="1"/>
  <c r="L123" i="2"/>
  <c r="L113" i="2" s="1"/>
  <c r="L9" i="18" s="1"/>
  <c r="L93" i="2"/>
  <c r="L83" i="2" s="1"/>
  <c r="L14" i="18" s="1"/>
  <c r="L80" i="2"/>
  <c r="L70" i="2" s="1"/>
  <c r="L10" i="18" s="1"/>
  <c r="L28" i="2"/>
  <c r="L18" i="2" s="1"/>
  <c r="L11" i="18" s="1"/>
  <c r="L15" i="2"/>
  <c r="L5" i="2" s="1"/>
  <c r="L7" i="18" s="1"/>
  <c r="L67" i="2"/>
  <c r="L57" i="2" s="1"/>
  <c r="L13" i="18" s="1"/>
  <c r="L106" i="2"/>
  <c r="L96" i="2" s="1"/>
  <c r="L16" i="18" s="1"/>
  <c r="L136" i="2"/>
  <c r="L41" i="2"/>
  <c r="L31" i="2" s="1"/>
  <c r="L18" i="18" s="1"/>
  <c r="L15" i="18" l="1"/>
  <c r="L17" i="18"/>
  <c r="L126" i="2"/>
  <c r="L8" i="18" s="1"/>
</calcChain>
</file>

<file path=xl/sharedStrings.xml><?xml version="1.0" encoding="utf-8"?>
<sst xmlns="http://schemas.openxmlformats.org/spreadsheetml/2006/main" count="400" uniqueCount="120">
  <si>
    <t>Merginos</t>
  </si>
  <si>
    <t>Taškai</t>
  </si>
  <si>
    <t>Kamuoliuko metimas</t>
  </si>
  <si>
    <t>Šuolis į tolį</t>
  </si>
  <si>
    <t>60 m bėgimas</t>
  </si>
  <si>
    <t>500 m bėgimas</t>
  </si>
  <si>
    <t>Lengvosios atletikos keturkovės taškų skaičiavimo lentelė</t>
  </si>
  <si>
    <t>Eil. Nr.</t>
  </si>
  <si>
    <t>Pavardė, vardas</t>
  </si>
  <si>
    <t>Kamuoliuko m.</t>
  </si>
  <si>
    <t>Taškų suma</t>
  </si>
  <si>
    <t>Vieta</t>
  </si>
  <si>
    <t>Rezultatas</t>
  </si>
  <si>
    <t>Komanda</t>
  </si>
  <si>
    <t>Asmeniniai rezultatai</t>
  </si>
  <si>
    <t>5 geriausių rezultatų suma</t>
  </si>
  <si>
    <t>Komandiniai rezultatai</t>
  </si>
  <si>
    <t>Varžybų vyr sekretorius</t>
  </si>
  <si>
    <t>Varžybų vyr. teisėjas</t>
  </si>
  <si>
    <t>Gimimo data</t>
  </si>
  <si>
    <t>Panevėžys</t>
  </si>
  <si>
    <t>Lietuvos mokyklų žaidynių lengvosios atletikos keturkovės tarpzoninės varžybos Vilniuje</t>
  </si>
  <si>
    <t>Varžybų vyr. teisėja</t>
  </si>
  <si>
    <t>Irena Jefimova</t>
  </si>
  <si>
    <t>Varžybų vyr. sekretorė</t>
  </si>
  <si>
    <t>Irena Bakšanska</t>
  </si>
  <si>
    <t>Vilniaus Gedimino technikos universiteto inžinerijos licėjus</t>
  </si>
  <si>
    <t>Vilnius</t>
  </si>
  <si>
    <t>Luknė Germanavičiūtė</t>
  </si>
  <si>
    <t>Augustė Cicėnaitė</t>
  </si>
  <si>
    <t>Ugnė Vrubliauskaitė</t>
  </si>
  <si>
    <t>Urtė Širin</t>
  </si>
  <si>
    <t>Vakarė Juškaitė</t>
  </si>
  <si>
    <t>Vaidilė Čižikaitė</t>
  </si>
  <si>
    <t>Utenos Krašuonos progimnazija</t>
  </si>
  <si>
    <t>Utena</t>
  </si>
  <si>
    <t>Gabija Rančytė</t>
  </si>
  <si>
    <t>Eglė Kaukėnaitė</t>
  </si>
  <si>
    <t>Džesmilė Petronytė</t>
  </si>
  <si>
    <t>Rusnė Buterlevičiūtė</t>
  </si>
  <si>
    <t>Evita Lukšytė</t>
  </si>
  <si>
    <t>Kupiškio Povilo Matulionio progimnazija</t>
  </si>
  <si>
    <t>Kupiškis</t>
  </si>
  <si>
    <t>Neila Stanišauskaitė</t>
  </si>
  <si>
    <t>Smiltė Vilčinskaitė</t>
  </si>
  <si>
    <t>Gabrielė Daukšaitė</t>
  </si>
  <si>
    <t>Mėta Banevičiūtė</t>
  </si>
  <si>
    <t>Aneta Stanytė</t>
  </si>
  <si>
    <t>Klaudija Kulikauskaitė</t>
  </si>
  <si>
    <t>Jonavos R. Samulevičiaus progimnazija</t>
  </si>
  <si>
    <t>Jonava</t>
  </si>
  <si>
    <t>Ignė Krutkevičiūtė</t>
  </si>
  <si>
    <t>Gabrielė Lapienytė</t>
  </si>
  <si>
    <t>Zoriana Tarasevičiūtė</t>
  </si>
  <si>
    <t>Meda Koženiauskaitė</t>
  </si>
  <si>
    <t>Miglė Tolevaišaitė</t>
  </si>
  <si>
    <t>Adriana Nemunaitė</t>
  </si>
  <si>
    <t>Ignalinos Česlovo Kudabos gimnazija</t>
  </si>
  <si>
    <t>Ignalina</t>
  </si>
  <si>
    <t>Eliza Artemjeva</t>
  </si>
  <si>
    <t>Evelina Patėjūnaitė</t>
  </si>
  <si>
    <t>Goda Maskoliūnaitė</t>
  </si>
  <si>
    <t>Saulė Šimonytė</t>
  </si>
  <si>
    <t>Miglė Aidukaitė</t>
  </si>
  <si>
    <t>Panevėžio m. "Saulėtekio" progimnazija</t>
  </si>
  <si>
    <t>Karina Datkūnaitė</t>
  </si>
  <si>
    <t>Amelija Arelytė</t>
  </si>
  <si>
    <t>Milana Fokaitė</t>
  </si>
  <si>
    <t>Smiltė Mameniškytė</t>
  </si>
  <si>
    <t>Amelija Binkytė</t>
  </si>
  <si>
    <t>Elektrėnų sav. Vievio gimnazija</t>
  </si>
  <si>
    <t>Elektrėnai</t>
  </si>
  <si>
    <t>Ariana Baslykaitė</t>
  </si>
  <si>
    <t>Martyna Dulkė</t>
  </si>
  <si>
    <t>Elinga Matačiūnaitė</t>
  </si>
  <si>
    <t>Milana Savickytė</t>
  </si>
  <si>
    <t>Liepa Svetlikauskaitė</t>
  </si>
  <si>
    <t>Nerilė Rakickaitė</t>
  </si>
  <si>
    <t>Vilniaus raj. Nemenčinės Gedimino gimnazija</t>
  </si>
  <si>
    <t>Vilniaus raj.</t>
  </si>
  <si>
    <t>Augustė Šileikytė</t>
  </si>
  <si>
    <t>Eimante Jodagalvytė</t>
  </si>
  <si>
    <t>Elada Gasperovič</t>
  </si>
  <si>
    <t>Elija Šeimytė</t>
  </si>
  <si>
    <t>Ekaterina Litvinova</t>
  </si>
  <si>
    <t>Švenčionių Zigmo Žemaičio gimnazija</t>
  </si>
  <si>
    <t>Švenčionių raj.</t>
  </si>
  <si>
    <t>Saulė Pošiūnaitė</t>
  </si>
  <si>
    <t>Elzė Semėnaitė</t>
  </si>
  <si>
    <t>Gintarė Karklelytė</t>
  </si>
  <si>
    <t>Rusnė Strakšytė</t>
  </si>
  <si>
    <t>Augustė Garbulytė</t>
  </si>
  <si>
    <t>Širvintų "Atžalyno" progimnazija</t>
  </si>
  <si>
    <t>Širvintų raj.</t>
  </si>
  <si>
    <t>Magdalena Šniūrevičiūtė</t>
  </si>
  <si>
    <t>Marta Krupauskaitė</t>
  </si>
  <si>
    <t>Austėja Radžiūnaitė</t>
  </si>
  <si>
    <t>Emma Bernotaitė</t>
  </si>
  <si>
    <t>Palina Dedotova</t>
  </si>
  <si>
    <t>Rugilė Labanauskaitė</t>
  </si>
  <si>
    <t>Roksana Rutkovskaja</t>
  </si>
  <si>
    <t>Lėja Petraitytė</t>
  </si>
  <si>
    <t>Kristina Dabašinskaitė</t>
  </si>
  <si>
    <t>Visagino Draugystės progimnazija</t>
  </si>
  <si>
    <t>Austėja Mickutė</t>
  </si>
  <si>
    <t>Visaginas</t>
  </si>
  <si>
    <t>Viktorija Varanavičiūtė</t>
  </si>
  <si>
    <t>Emilija Dunder</t>
  </si>
  <si>
    <t>Sonya buško</t>
  </si>
  <si>
    <t>Viktorija Jevdokimova</t>
  </si>
  <si>
    <t>Jelizaveta Melničiuk</t>
  </si>
  <si>
    <t>Ana Gurskaja</t>
  </si>
  <si>
    <t>Ukmergės Dukstynos pagrindinė mokykla</t>
  </si>
  <si>
    <t>Ukmergė</t>
  </si>
  <si>
    <t>Elzė Butėnaitė</t>
  </si>
  <si>
    <t>Amelija Kuzina</t>
  </si>
  <si>
    <t>Gintė Steponavičiūtė</t>
  </si>
  <si>
    <t>Brigita Lisauskaitė</t>
  </si>
  <si>
    <t>Martyna Stundytė</t>
  </si>
  <si>
    <t>Ugnė Nefaitė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</si>
</sst>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:ss.0"/>
    <numFmt numFmtId="165" formatCode="0.0"/>
    <numFmt numFmtId="166" formatCode="m:ss.00"/>
    <numFmt numFmtId="167" formatCode="yyyy"/>
    <numFmt numFmtId="168" formatCode="mm:ss.00"/>
  </numFmts>
  <fonts count="23">
    <font>
      <sz val="10"/>
      <name val="Arial"/>
      <charset val="186"/>
    </font>
    <font>
      <b/>
      <sz val="22"/>
      <name val="Arial"/>
      <family val="2"/>
      <charset val="186"/>
    </font>
    <font>
      <b/>
      <sz val="10"/>
      <name val="Arial"/>
      <family val="2"/>
      <charset val="186"/>
    </font>
    <font>
      <sz val="16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10"/>
      <name val="Helv"/>
    </font>
    <font>
      <sz val="10"/>
      <name val="Helv"/>
      <charset val="186"/>
    </font>
    <font>
      <sz val="8"/>
      <name val="Arial"/>
      <family val="2"/>
    </font>
    <font>
      <b/>
      <sz val="14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</font>
    <font>
      <sz val="12"/>
      <name val="Times New Roman"/>
      <family val="1"/>
    </font>
    <font>
      <b/>
      <sz val="11"/>
      <color rgb="FFFF000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0" fillId="0" borderId="0"/>
    <xf numFmtId="0" fontId="9" fillId="0" borderId="0"/>
    <xf numFmtId="0" fontId="14" fillId="0" borderId="0"/>
    <xf numFmtId="0" fontId="10" fillId="0" borderId="0"/>
    <xf numFmtId="0" fontId="11" fillId="0" borderId="0" applyFill="0" applyBorder="0" applyProtection="0">
      <alignment horizontal="center"/>
    </xf>
    <xf numFmtId="0" fontId="5" fillId="0" borderId="0" applyFill="0" applyBorder="0" applyProtection="0">
      <alignment horizontal="center"/>
    </xf>
    <xf numFmtId="0" fontId="9" fillId="0" borderId="0"/>
    <xf numFmtId="0" fontId="19" fillId="0" borderId="0"/>
    <xf numFmtId="0" fontId="14" fillId="0" borderId="0"/>
  </cellStyleXfs>
  <cellXfs count="17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5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indent="15"/>
    </xf>
    <xf numFmtId="0" fontId="5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indent="2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2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" fontId="5" fillId="0" borderId="13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23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6" fontId="0" fillId="0" borderId="0" xfId="0" applyNumberFormat="1" applyAlignment="1">
      <alignment horizontal="center" vertical="center"/>
    </xf>
    <xf numFmtId="165" fontId="14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166" fontId="5" fillId="0" borderId="25" xfId="0" applyNumberFormat="1" applyFont="1" applyBorder="1" applyAlignment="1" applyProtection="1">
      <alignment horizontal="center" vertical="center"/>
      <protection locked="0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6" fontId="5" fillId="0" borderId="30" xfId="0" applyNumberFormat="1" applyFont="1" applyBorder="1" applyAlignment="1" applyProtection="1">
      <alignment horizontal="center" vertical="center"/>
      <protection locked="0"/>
    </xf>
    <xf numFmtId="166" fontId="5" fillId="0" borderId="23" xfId="0" applyNumberFormat="1" applyFont="1" applyBorder="1" applyAlignment="1" applyProtection="1">
      <alignment horizontal="center" vertical="center"/>
      <protection locked="0"/>
    </xf>
    <xf numFmtId="166" fontId="5" fillId="0" borderId="13" xfId="0" applyNumberFormat="1" applyFont="1" applyBorder="1" applyAlignment="1" applyProtection="1">
      <alignment horizontal="center" vertical="center"/>
      <protection locked="0"/>
    </xf>
    <xf numFmtId="166" fontId="5" fillId="0" borderId="6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14" fontId="8" fillId="0" borderId="0" xfId="0" applyNumberFormat="1" applyFont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14" fontId="5" fillId="0" borderId="0" xfId="0" applyNumberFormat="1" applyFont="1" applyProtection="1">
      <protection locked="0"/>
    </xf>
    <xf numFmtId="167" fontId="5" fillId="0" borderId="8" xfId="0" applyNumberFormat="1" applyFont="1" applyBorder="1" applyAlignment="1" applyProtection="1">
      <alignment horizontal="center" vertical="center"/>
      <protection locked="0"/>
    </xf>
    <xf numFmtId="167" fontId="5" fillId="0" borderId="12" xfId="0" applyNumberFormat="1" applyFont="1" applyBorder="1" applyAlignment="1" applyProtection="1">
      <alignment horizontal="center" vertical="center"/>
      <protection locked="0"/>
    </xf>
    <xf numFmtId="167" fontId="5" fillId="0" borderId="16" xfId="0" applyNumberFormat="1" applyFont="1" applyBorder="1" applyAlignment="1" applyProtection="1">
      <alignment horizontal="center" vertical="center"/>
      <protection locked="0"/>
    </xf>
    <xf numFmtId="167" fontId="11" fillId="0" borderId="1" xfId="0" applyNumberFormat="1" applyFont="1" applyBorder="1" applyAlignment="1" applyProtection="1">
      <alignment horizontal="center" vertical="center"/>
      <protection locked="0"/>
    </xf>
    <xf numFmtId="167" fontId="11" fillId="0" borderId="2" xfId="0" applyNumberFormat="1" applyFont="1" applyBorder="1" applyAlignment="1" applyProtection="1">
      <alignment horizontal="center" vertical="center"/>
      <protection locked="0"/>
    </xf>
    <xf numFmtId="167" fontId="11" fillId="0" borderId="3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67" fontId="5" fillId="0" borderId="22" xfId="0" applyNumberFormat="1" applyFont="1" applyBorder="1" applyAlignment="1">
      <alignment horizontal="center" vertical="center"/>
    </xf>
    <xf numFmtId="167" fontId="5" fillId="0" borderId="18" xfId="0" applyNumberFormat="1" applyFont="1" applyBorder="1" applyAlignment="1">
      <alignment horizontal="center" vertical="center"/>
    </xf>
    <xf numFmtId="0" fontId="18" fillId="0" borderId="3" xfId="0" applyFont="1" applyBorder="1" applyAlignment="1" applyProtection="1">
      <alignment horizontal="left" vertical="center"/>
      <protection locked="0"/>
    </xf>
    <xf numFmtId="0" fontId="20" fillId="0" borderId="1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 indent="1"/>
    </xf>
    <xf numFmtId="0" fontId="8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/>
    </xf>
    <xf numFmtId="0" fontId="2" fillId="0" borderId="21" xfId="0" applyFont="1" applyBorder="1" applyAlignment="1" applyProtection="1">
      <alignment horizontal="left" vertical="center" indent="2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5" fillId="0" borderId="3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5" fillId="0" borderId="33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2" fillId="0" borderId="14" xfId="0" applyFont="1" applyBorder="1" applyAlignment="1" applyProtection="1">
      <alignment horizontal="left" vertical="center" indent="2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14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64" fontId="5" fillId="0" borderId="44" xfId="0" applyNumberFormat="1" applyFont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righ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168" fontId="5" fillId="0" borderId="22" xfId="0" applyNumberFormat="1" applyFont="1" applyBorder="1" applyAlignment="1">
      <alignment horizontal="center" vertical="center"/>
    </xf>
    <xf numFmtId="168" fontId="5" fillId="0" borderId="18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9" fillId="0" borderId="0" xfId="0" applyFont="1"/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</cellXfs>
  <cellStyles count="10">
    <cellStyle name="_PERSONAL" xfId="1" xr:uid="{00000000-0005-0000-0000-000000000000}"/>
    <cellStyle name="Įprastas" xfId="0" builtinId="0"/>
    <cellStyle name="Įprastas 2" xfId="8" xr:uid="{D4ED6F3F-D381-4459-905A-02466130B9B4}"/>
    <cellStyle name="Įprastas 2 2" xfId="9" xr:uid="{8E9922F0-4CAB-4AB9-8707-B354963430C5}"/>
    <cellStyle name="norm?ln?_laroux" xfId="2" xr:uid="{00000000-0005-0000-0000-000001000000}"/>
    <cellStyle name="Normal 2" xfId="3" xr:uid="{00000000-0005-0000-0000-000003000000}"/>
    <cellStyle name="normįlnķ_laroux" xfId="4" xr:uid="{00000000-0005-0000-0000-000004000000}"/>
    <cellStyle name="p/n" xfId="5" xr:uid="{00000000-0005-0000-0000-000005000000}"/>
    <cellStyle name="p/n 2" xfId="6" xr:uid="{00000000-0005-0000-0000-000006000000}"/>
    <cellStyle name="Style 1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282"/>
  <sheetViews>
    <sheetView showOutlineSymbols="0" topLeftCell="A154" zoomScale="120" zoomScaleNormal="120" workbookViewId="0">
      <selection activeCell="E164" sqref="E164"/>
    </sheetView>
  </sheetViews>
  <sheetFormatPr defaultColWidth="9.109375" defaultRowHeight="13.8" zeroHeight="1" outlineLevelRow="1"/>
  <cols>
    <col min="1" max="1" width="10.21875" style="38" customWidth="1"/>
    <col min="2" max="2" width="20.5546875" style="38" customWidth="1"/>
    <col min="3" max="3" width="9" style="104" customWidth="1"/>
    <col min="4" max="9" width="6.33203125" style="38" customWidth="1"/>
    <col min="10" max="10" width="6.6640625" style="38" customWidth="1"/>
    <col min="11" max="11" width="6.33203125" style="38" customWidth="1"/>
    <col min="12" max="12" width="7.44140625" style="38" customWidth="1"/>
    <col min="13" max="13" width="6.33203125" style="101" customWidth="1"/>
    <col min="14" max="16384" width="9.109375" style="38"/>
  </cols>
  <sheetData>
    <row r="1" spans="1:12" ht="39" customHeight="1">
      <c r="A1" s="24"/>
      <c r="B1" s="147" t="s">
        <v>21</v>
      </c>
      <c r="C1" s="147"/>
      <c r="D1" s="147"/>
      <c r="E1" s="147"/>
      <c r="F1" s="147"/>
      <c r="G1" s="147"/>
      <c r="H1" s="147"/>
      <c r="I1" s="147"/>
      <c r="J1" s="147"/>
      <c r="K1" s="147"/>
      <c r="L1" s="1"/>
    </row>
    <row r="2" spans="1:12" ht="6" customHeight="1">
      <c r="A2" s="25"/>
      <c r="B2" s="39"/>
      <c r="C2" s="102"/>
      <c r="D2" s="39"/>
      <c r="E2" s="39"/>
      <c r="F2" s="39"/>
      <c r="G2" s="39"/>
      <c r="H2" s="39"/>
      <c r="I2" s="39"/>
      <c r="J2" s="39"/>
      <c r="K2" s="39"/>
      <c r="L2" s="19"/>
    </row>
    <row r="3" spans="1:12" ht="18" customHeight="1">
      <c r="A3" s="20"/>
      <c r="B3" s="149" t="s">
        <v>0</v>
      </c>
      <c r="C3" s="149"/>
      <c r="D3" s="149"/>
      <c r="E3" s="149"/>
      <c r="F3" s="149"/>
      <c r="G3" s="40"/>
      <c r="H3" s="40"/>
      <c r="I3" s="148">
        <v>44692</v>
      </c>
      <c r="J3" s="149"/>
      <c r="K3" s="149"/>
      <c r="L3" s="20"/>
    </row>
    <row r="4" spans="1:12" ht="15.75" customHeight="1">
      <c r="A4" s="1"/>
      <c r="B4" s="1"/>
      <c r="C4" s="103"/>
      <c r="D4" s="1"/>
      <c r="E4" s="1"/>
      <c r="F4" s="1"/>
      <c r="G4" s="1"/>
      <c r="H4" s="1"/>
      <c r="I4" s="1"/>
      <c r="J4" s="1"/>
      <c r="K4" s="1"/>
      <c r="L4" s="1"/>
    </row>
    <row r="5" spans="1:12" ht="20.100000000000001" customHeight="1">
      <c r="A5" s="41">
        <v>1</v>
      </c>
      <c r="B5" s="133" t="s">
        <v>26</v>
      </c>
      <c r="C5" s="134"/>
      <c r="D5" s="134"/>
      <c r="E5" s="134"/>
      <c r="F5" s="134"/>
      <c r="G5" s="134"/>
      <c r="H5" s="134"/>
      <c r="I5" s="134"/>
      <c r="J5" s="134"/>
      <c r="K5" s="134"/>
      <c r="L5" s="42">
        <f>$L$15</f>
        <v>1053</v>
      </c>
    </row>
    <row r="6" spans="1:12" ht="8.1" customHeight="1" outlineLevel="1" thickBot="1">
      <c r="A6" s="1"/>
      <c r="B6" s="1"/>
      <c r="C6" s="103"/>
      <c r="D6" s="1"/>
      <c r="E6" s="1"/>
      <c r="F6" s="1"/>
      <c r="G6" s="1"/>
      <c r="H6" s="1"/>
      <c r="I6" s="1"/>
      <c r="J6" s="1"/>
      <c r="K6" s="1"/>
      <c r="L6" s="1"/>
    </row>
    <row r="7" spans="1:12" ht="14.25" customHeight="1" outlineLevel="1">
      <c r="A7" s="135" t="s">
        <v>13</v>
      </c>
      <c r="B7" s="129" t="s">
        <v>8</v>
      </c>
      <c r="C7" s="137" t="s">
        <v>19</v>
      </c>
      <c r="D7" s="139" t="s">
        <v>4</v>
      </c>
      <c r="E7" s="140"/>
      <c r="F7" s="141" t="s">
        <v>3</v>
      </c>
      <c r="G7" s="142"/>
      <c r="H7" s="139" t="s">
        <v>9</v>
      </c>
      <c r="I7" s="140"/>
      <c r="J7" s="143" t="s">
        <v>5</v>
      </c>
      <c r="K7" s="144"/>
      <c r="L7" s="129" t="s">
        <v>10</v>
      </c>
    </row>
    <row r="8" spans="1:12" ht="15" customHeight="1" outlineLevel="1" thickBot="1">
      <c r="A8" s="136"/>
      <c r="B8" s="130"/>
      <c r="C8" s="138"/>
      <c r="D8" s="65" t="s">
        <v>12</v>
      </c>
      <c r="E8" s="66" t="s">
        <v>1</v>
      </c>
      <c r="F8" s="6" t="s">
        <v>12</v>
      </c>
      <c r="G8" s="5" t="s">
        <v>1</v>
      </c>
      <c r="H8" s="7" t="s">
        <v>12</v>
      </c>
      <c r="I8" s="8" t="s">
        <v>1</v>
      </c>
      <c r="J8" s="79" t="s">
        <v>12</v>
      </c>
      <c r="K8" s="80" t="s">
        <v>1</v>
      </c>
      <c r="L8" s="130"/>
    </row>
    <row r="9" spans="1:12" outlineLevel="1">
      <c r="A9" s="44" t="s">
        <v>27</v>
      </c>
      <c r="B9" s="45" t="s">
        <v>28</v>
      </c>
      <c r="C9" s="107">
        <v>39591</v>
      </c>
      <c r="D9" s="85">
        <v>8.68</v>
      </c>
      <c r="E9" s="28">
        <f>LOOKUP(D9,'Taškų '!$I$8:I$158,'Taškų '!$H$8:$H$158)</f>
        <v>88</v>
      </c>
      <c r="F9" s="82">
        <v>500</v>
      </c>
      <c r="G9" s="28">
        <f>LOOKUP(F9,'Taškų '!$E$8:$E$158,'Taškų '!$C$8:$C$158)</f>
        <v>90</v>
      </c>
      <c r="H9" s="85">
        <v>35.58</v>
      </c>
      <c r="I9" s="29">
        <f>LOOKUP(H9,'Taškų '!$D$8:$D$158,'Taškų '!$C$8:$C$158)</f>
        <v>54</v>
      </c>
      <c r="J9" s="98">
        <v>1.2550925925925926E-3</v>
      </c>
      <c r="K9" s="28">
        <f>LOOKUP(J9,'Taškų '!$J$8:$J$158,'Taškų '!$H$8:$H$158)</f>
        <v>38</v>
      </c>
      <c r="L9" s="76">
        <f t="shared" ref="L9:L14" si="0">SUM(E9+G9+I9+K9)</f>
        <v>270</v>
      </c>
    </row>
    <row r="10" spans="1:12" outlineLevel="1">
      <c r="A10" s="46" t="s">
        <v>27</v>
      </c>
      <c r="B10" s="47" t="s">
        <v>29</v>
      </c>
      <c r="C10" s="108">
        <v>39705</v>
      </c>
      <c r="D10" s="86">
        <v>9.5299999999999994</v>
      </c>
      <c r="E10" s="11">
        <f>LOOKUP(D10,'Taškų '!$I$8:I$158,'Taškų '!$H$8:$H$158)</f>
        <v>60</v>
      </c>
      <c r="F10" s="83">
        <v>393</v>
      </c>
      <c r="G10" s="11">
        <f>LOOKUP(F10,'Taškų '!$E$8:$E$158,'Taškų '!$C$8:$C$158)</f>
        <v>54</v>
      </c>
      <c r="H10" s="86">
        <v>31.22</v>
      </c>
      <c r="I10" s="12">
        <f>LOOKUP(H10,'Taškų '!$D$8:$D$158,'Taškų '!$C$8:$C$158)</f>
        <v>45</v>
      </c>
      <c r="J10" s="99">
        <v>1.2805555555555556E-3</v>
      </c>
      <c r="K10" s="81">
        <f>LOOKUP(J10,'Taškų '!$J$8:$J$158,'Taškų '!$H$8:$H$158)</f>
        <v>34</v>
      </c>
      <c r="L10" s="77">
        <f t="shared" si="0"/>
        <v>193</v>
      </c>
    </row>
    <row r="11" spans="1:12" outlineLevel="1">
      <c r="A11" s="46" t="s">
        <v>27</v>
      </c>
      <c r="B11" s="47" t="s">
        <v>30</v>
      </c>
      <c r="C11" s="108">
        <v>39704</v>
      </c>
      <c r="D11" s="86">
        <v>9.1999999999999993</v>
      </c>
      <c r="E11" s="11">
        <f>LOOKUP(D11,'Taškų '!$I$8:I$158,'Taškų '!$H$8:$H$158)</f>
        <v>69</v>
      </c>
      <c r="F11" s="83">
        <v>420</v>
      </c>
      <c r="G11" s="11">
        <f>LOOKUP(F11,'Taškų '!$E$8:$E$158,'Taškų '!$C$8:$C$158)</f>
        <v>63</v>
      </c>
      <c r="H11" s="86">
        <v>29.85</v>
      </c>
      <c r="I11" s="12">
        <f>LOOKUP(H11,'Taškų '!$D$8:$D$158,'Taškų '!$C$8:$C$158)</f>
        <v>43</v>
      </c>
      <c r="J11" s="99">
        <v>1.2989583333333332E-3</v>
      </c>
      <c r="K11" s="81">
        <f>LOOKUP(J11,'Taškų '!$J$8:$J$158,'Taškų '!$H$8:$H$158)</f>
        <v>31</v>
      </c>
      <c r="L11" s="77">
        <f t="shared" si="0"/>
        <v>206</v>
      </c>
    </row>
    <row r="12" spans="1:12" outlineLevel="1">
      <c r="A12" s="46" t="s">
        <v>27</v>
      </c>
      <c r="B12" s="47" t="s">
        <v>31</v>
      </c>
      <c r="C12" s="108">
        <v>39869</v>
      </c>
      <c r="D12" s="86">
        <v>9.01</v>
      </c>
      <c r="E12" s="11">
        <f>LOOKUP(D12,'Taškų '!$I$8:I$158,'Taškų '!$H$8:$H$158)</f>
        <v>75</v>
      </c>
      <c r="F12" s="83">
        <v>416</v>
      </c>
      <c r="G12" s="11">
        <f>LOOKUP(F12,'Taškų '!$E$8:$E$158,'Taškų '!$C$8:$C$158)</f>
        <v>62</v>
      </c>
      <c r="H12" s="86">
        <v>22.24</v>
      </c>
      <c r="I12" s="12">
        <f>LOOKUP(H12,'Taškų '!$D$8:$D$158,'Taškų '!$C$8:$C$158)</f>
        <v>28</v>
      </c>
      <c r="J12" s="99">
        <v>1.2496527777777777E-3</v>
      </c>
      <c r="K12" s="81">
        <f>LOOKUP(J12,'Taškų '!$J$8:$J$158,'Taškų '!$H$8:$H$158)</f>
        <v>39</v>
      </c>
      <c r="L12" s="77">
        <f t="shared" si="0"/>
        <v>204</v>
      </c>
    </row>
    <row r="13" spans="1:12" outlineLevel="1">
      <c r="A13" s="46" t="s">
        <v>27</v>
      </c>
      <c r="B13" s="47" t="s">
        <v>32</v>
      </c>
      <c r="C13" s="108">
        <v>40445</v>
      </c>
      <c r="D13" s="86">
        <v>9.57</v>
      </c>
      <c r="E13" s="35">
        <f>LOOKUP(D13,'Taškų '!$I$8:I$158,'Taškų '!$H$8:$H$158)</f>
        <v>60</v>
      </c>
      <c r="F13" s="83">
        <v>393</v>
      </c>
      <c r="G13" s="11">
        <f>LOOKUP(F13,'Taškų '!$E$8:$E$158,'Taškų '!$C$8:$C$158)</f>
        <v>54</v>
      </c>
      <c r="H13" s="86">
        <v>22.45</v>
      </c>
      <c r="I13" s="12">
        <f>LOOKUP(H13,'Taškų '!$D$8:$D$158,'Taškų '!$C$8:$C$158)</f>
        <v>28</v>
      </c>
      <c r="J13" s="99">
        <v>1.2961805555555556E-3</v>
      </c>
      <c r="K13" s="81">
        <f>LOOKUP(J13,'Taškų '!$J$8:$J$158,'Taškų '!$H$8:$H$158)</f>
        <v>32</v>
      </c>
      <c r="L13" s="77">
        <f t="shared" si="0"/>
        <v>174</v>
      </c>
    </row>
    <row r="14" spans="1:12" ht="14.4" outlineLevel="1" thickBot="1">
      <c r="A14" s="49" t="s">
        <v>27</v>
      </c>
      <c r="B14" s="50" t="s">
        <v>33</v>
      </c>
      <c r="C14" s="109">
        <v>39456</v>
      </c>
      <c r="D14" s="87">
        <v>9.5500000000000007</v>
      </c>
      <c r="E14" s="15">
        <f>LOOKUP(D14,'Taškų '!$I$8:I$158,'Taškų '!$H$8:$H$158)</f>
        <v>60</v>
      </c>
      <c r="F14" s="84">
        <v>398</v>
      </c>
      <c r="G14" s="14">
        <f>LOOKUP(F14,'Taškų '!$E$8:$E$158,'Taškų '!$C$8:$C$158)</f>
        <v>56</v>
      </c>
      <c r="H14" s="87">
        <v>25.17</v>
      </c>
      <c r="I14" s="30">
        <f>LOOKUP(H14,'Taškų '!$D$8:$D$158,'Taškų '!$C$8:$C$158)</f>
        <v>34</v>
      </c>
      <c r="J14" s="100">
        <v>1.3099537037037038E-3</v>
      </c>
      <c r="K14" s="15">
        <f>LOOKUP(J14,'Taškų '!$J$8:$J$158,'Taškų '!$H$8:$H$158)</f>
        <v>30</v>
      </c>
      <c r="L14" s="78">
        <f t="shared" si="0"/>
        <v>180</v>
      </c>
    </row>
    <row r="15" spans="1:12" ht="14.25" customHeight="1" outlineLevel="1" thickBot="1">
      <c r="A15" s="1"/>
      <c r="B15" s="1"/>
      <c r="C15" s="103"/>
      <c r="D15" s="16"/>
      <c r="E15" s="16"/>
      <c r="F15" s="16"/>
      <c r="G15" s="16"/>
      <c r="H15" s="131" t="s">
        <v>15</v>
      </c>
      <c r="I15" s="132"/>
      <c r="J15" s="150"/>
      <c r="K15" s="150"/>
      <c r="L15" s="67">
        <f>SUM(L9:L14)-MIN(L9:L14)</f>
        <v>1053</v>
      </c>
    </row>
    <row r="16" spans="1:12" ht="9.75" customHeight="1" outlineLevel="1">
      <c r="A16" s="1"/>
      <c r="B16" s="1"/>
      <c r="C16" s="103"/>
      <c r="D16" s="1"/>
      <c r="E16" s="1"/>
      <c r="F16" s="1"/>
      <c r="G16" s="1"/>
      <c r="H16" s="68"/>
      <c r="I16" s="68"/>
      <c r="J16" s="68"/>
      <c r="K16" s="68"/>
      <c r="L16" s="69"/>
    </row>
    <row r="17" spans="1:12" ht="9.9" customHeight="1" outlineLevel="1">
      <c r="A17" s="1"/>
      <c r="B17" s="1"/>
      <c r="C17" s="103"/>
      <c r="D17" s="1"/>
      <c r="E17" s="1"/>
      <c r="F17" s="1"/>
      <c r="G17" s="1"/>
      <c r="H17" s="1"/>
      <c r="I17" s="1"/>
      <c r="J17" s="1"/>
      <c r="K17" s="1"/>
      <c r="L17" s="1"/>
    </row>
    <row r="18" spans="1:12" ht="20.100000000000001" customHeight="1">
      <c r="A18" s="41">
        <v>2</v>
      </c>
      <c r="B18" s="133" t="s">
        <v>34</v>
      </c>
      <c r="C18" s="134"/>
      <c r="D18" s="134"/>
      <c r="E18" s="134"/>
      <c r="F18" s="134"/>
      <c r="G18" s="134"/>
      <c r="H18" s="134"/>
      <c r="I18" s="134"/>
      <c r="J18" s="134"/>
      <c r="K18" s="134"/>
      <c r="L18" s="42">
        <f>$L$28</f>
        <v>830</v>
      </c>
    </row>
    <row r="19" spans="1:12" ht="8.1" customHeight="1" outlineLevel="1" thickBot="1">
      <c r="A19" s="1"/>
      <c r="B19" s="1"/>
      <c r="C19" s="103"/>
      <c r="D19" s="1"/>
      <c r="E19" s="1"/>
      <c r="F19" s="1"/>
      <c r="G19" s="1"/>
      <c r="H19" s="1"/>
      <c r="I19" s="1"/>
      <c r="J19" s="1"/>
      <c r="K19" s="1"/>
      <c r="L19" s="1"/>
    </row>
    <row r="20" spans="1:12" outlineLevel="1">
      <c r="A20" s="135" t="s">
        <v>13</v>
      </c>
      <c r="B20" s="129" t="s">
        <v>8</v>
      </c>
      <c r="C20" s="137" t="s">
        <v>19</v>
      </c>
      <c r="D20" s="139" t="s">
        <v>4</v>
      </c>
      <c r="E20" s="140"/>
      <c r="F20" s="141" t="s">
        <v>3</v>
      </c>
      <c r="G20" s="142"/>
      <c r="H20" s="139" t="s">
        <v>9</v>
      </c>
      <c r="I20" s="140"/>
      <c r="J20" s="143" t="s">
        <v>5</v>
      </c>
      <c r="K20" s="144"/>
      <c r="L20" s="129" t="s">
        <v>10</v>
      </c>
    </row>
    <row r="21" spans="1:12" ht="14.4" outlineLevel="1" thickBot="1">
      <c r="A21" s="136"/>
      <c r="B21" s="130"/>
      <c r="C21" s="138"/>
      <c r="D21" s="7" t="s">
        <v>12</v>
      </c>
      <c r="E21" s="8" t="s">
        <v>1</v>
      </c>
      <c r="F21" s="6" t="s">
        <v>12</v>
      </c>
      <c r="G21" s="5" t="s">
        <v>1</v>
      </c>
      <c r="H21" s="7" t="s">
        <v>12</v>
      </c>
      <c r="I21" s="8" t="s">
        <v>1</v>
      </c>
      <c r="J21" s="9" t="s">
        <v>12</v>
      </c>
      <c r="K21" s="5" t="s">
        <v>1</v>
      </c>
      <c r="L21" s="130"/>
    </row>
    <row r="22" spans="1:12" outlineLevel="1">
      <c r="A22" s="44" t="s">
        <v>35</v>
      </c>
      <c r="B22" s="91" t="s">
        <v>36</v>
      </c>
      <c r="C22" s="107">
        <v>40178</v>
      </c>
      <c r="D22" s="85">
        <v>9.4600000000000009</v>
      </c>
      <c r="E22" s="11">
        <f>LOOKUP(D22,'Taškų '!$I$8:I$158,'Taškų '!$H$8:$H$158)</f>
        <v>63</v>
      </c>
      <c r="F22" s="82">
        <v>431</v>
      </c>
      <c r="G22" s="12">
        <f>LOOKUP(F22,'Taškų '!$E$8:$E$158,'Taškų '!$C$8:$C$158)</f>
        <v>67</v>
      </c>
      <c r="H22" s="85">
        <v>22.69</v>
      </c>
      <c r="I22" s="28">
        <f>LOOKUP(H22,'Taškų '!$D$8:$D$158,'Taškų '!$C$8:$C$158)</f>
        <v>29</v>
      </c>
      <c r="J22" s="95">
        <v>1.1978009259259259E-3</v>
      </c>
      <c r="K22" s="28">
        <f>LOOKUP(J22,'Taškų '!$J$8:$J$158,'Taškų '!$H$8:$H$158)</f>
        <v>48</v>
      </c>
      <c r="L22" s="21">
        <f t="shared" ref="L22:L27" si="1">SUM(E22+G22+I22+K22)</f>
        <v>207</v>
      </c>
    </row>
    <row r="23" spans="1:12" outlineLevel="1">
      <c r="A23" s="48" t="s">
        <v>35</v>
      </c>
      <c r="B23" s="92" t="s">
        <v>37</v>
      </c>
      <c r="C23" s="108">
        <v>39813</v>
      </c>
      <c r="D23" s="86">
        <v>9.43</v>
      </c>
      <c r="E23" s="11">
        <f>LOOKUP(D23,'Taškų '!$I$8:I$158,'Taškų '!$H$8:$H$158)</f>
        <v>63</v>
      </c>
      <c r="F23" s="83">
        <v>368</v>
      </c>
      <c r="G23" s="12">
        <f>LOOKUP(F23,'Taškų '!$E$8:$E$158,'Taškų '!$C$8:$C$158)</f>
        <v>46</v>
      </c>
      <c r="H23" s="86">
        <v>25</v>
      </c>
      <c r="I23" s="11">
        <f>LOOKUP(H23,'Taškų '!$D$8:$D$158,'Taškų '!$C$8:$C$158)</f>
        <v>33</v>
      </c>
      <c r="J23" s="96">
        <v>1.2956018518518518E-3</v>
      </c>
      <c r="K23" s="11">
        <f>LOOKUP(J23,'Taškų '!$J$8:$J$158,'Taškų '!$H$8:$H$158)</f>
        <v>32</v>
      </c>
      <c r="L23" s="13">
        <f t="shared" si="1"/>
        <v>174</v>
      </c>
    </row>
    <row r="24" spans="1:12" outlineLevel="1">
      <c r="A24" s="48" t="s">
        <v>35</v>
      </c>
      <c r="B24" s="92" t="s">
        <v>38</v>
      </c>
      <c r="C24" s="108">
        <v>39813</v>
      </c>
      <c r="D24" s="86">
        <v>10.3</v>
      </c>
      <c r="E24" s="11">
        <f>LOOKUP(D24,'Taškų '!$I$8:I$158,'Taškų '!$H$8:$H$158)</f>
        <v>39</v>
      </c>
      <c r="F24" s="83">
        <v>349</v>
      </c>
      <c r="G24" s="12">
        <f>LOOKUP(F24,'Taškų '!$E$8:$E$158,'Taškų '!$C$8:$C$158)</f>
        <v>39</v>
      </c>
      <c r="H24" s="86">
        <v>25.33</v>
      </c>
      <c r="I24" s="11">
        <f>LOOKUP(H24,'Taškų '!$D$8:$D$158,'Taškų '!$C$8:$C$158)</f>
        <v>34</v>
      </c>
      <c r="J24" s="96">
        <v>1.3598379629629631E-3</v>
      </c>
      <c r="K24" s="11">
        <f>LOOKUP(J24,'Taškų '!$J$8:$J$158,'Taškų '!$H$8:$H$158)</f>
        <v>23</v>
      </c>
      <c r="L24" s="13">
        <f t="shared" si="1"/>
        <v>135</v>
      </c>
    </row>
    <row r="25" spans="1:12" outlineLevel="1">
      <c r="A25" s="48" t="s">
        <v>35</v>
      </c>
      <c r="B25" s="92" t="s">
        <v>39</v>
      </c>
      <c r="C25" s="108">
        <v>39813</v>
      </c>
      <c r="D25" s="86">
        <v>10.45</v>
      </c>
      <c r="E25" s="11">
        <f>LOOKUP(D25,'Taškų '!$I$8:I$158,'Taškų '!$H$8:$H$158)</f>
        <v>36</v>
      </c>
      <c r="F25" s="83">
        <v>318</v>
      </c>
      <c r="G25" s="12">
        <f>LOOKUP(F25,'Taškų '!$E$8:$E$158,'Taškų '!$C$8:$C$158)</f>
        <v>29</v>
      </c>
      <c r="H25" s="86">
        <v>22.56</v>
      </c>
      <c r="I25" s="11">
        <f>LOOKUP(H25,'Taškų '!$D$8:$D$158,'Taškų '!$C$8:$C$158)</f>
        <v>29</v>
      </c>
      <c r="J25" s="96">
        <v>1.3762731481481482E-3</v>
      </c>
      <c r="K25" s="11">
        <f>LOOKUP(J25,'Taškų '!$J$8:$J$158,'Taškų '!$H$8:$H$158)</f>
        <v>21</v>
      </c>
      <c r="L25" s="13">
        <f t="shared" si="1"/>
        <v>115</v>
      </c>
    </row>
    <row r="26" spans="1:12" outlineLevel="1">
      <c r="A26" s="48" t="s">
        <v>35</v>
      </c>
      <c r="B26" s="92" t="s">
        <v>40</v>
      </c>
      <c r="C26" s="108">
        <v>39447</v>
      </c>
      <c r="D26" s="86">
        <v>10.53</v>
      </c>
      <c r="E26" s="11">
        <f>LOOKUP(D26,'Taškų '!$I$8:I$158,'Taškų '!$H$8:$H$158)</f>
        <v>34</v>
      </c>
      <c r="F26" s="83">
        <v>341</v>
      </c>
      <c r="G26" s="12">
        <f>LOOKUP(F26,'Taškų '!$E$8:$E$158,'Taškų '!$C$8:$C$158)</f>
        <v>37</v>
      </c>
      <c r="H26" s="86">
        <v>37.56</v>
      </c>
      <c r="I26" s="11">
        <f>LOOKUP(H26,'Taškų '!$D$8:$D$158,'Taškų '!$C$8:$C$158)</f>
        <v>58</v>
      </c>
      <c r="J26" s="96">
        <v>1.297337962962963E-3</v>
      </c>
      <c r="K26" s="11">
        <f>LOOKUP(J26,'Taškų '!$J$8:$J$158,'Taškų '!$H$8:$H$158)</f>
        <v>31</v>
      </c>
      <c r="L26" s="13">
        <f t="shared" si="1"/>
        <v>160</v>
      </c>
    </row>
    <row r="27" spans="1:12" ht="14.4" outlineLevel="1" thickBot="1">
      <c r="A27" s="57" t="s">
        <v>35</v>
      </c>
      <c r="B27" s="93" t="s">
        <v>101</v>
      </c>
      <c r="C27" s="109">
        <v>39447</v>
      </c>
      <c r="D27" s="87">
        <v>10.02</v>
      </c>
      <c r="E27" s="14">
        <f>LOOKUP(D27,'Taškų '!$I$8:I$158,'Taškų '!$H$8:$H$158)</f>
        <v>46</v>
      </c>
      <c r="F27" s="84">
        <v>346</v>
      </c>
      <c r="G27" s="15">
        <f>LOOKUP(F27,'Taškų '!$E$8:$E$158,'Taškų '!$C$8:$C$158)</f>
        <v>38</v>
      </c>
      <c r="H27" s="87">
        <v>31.17</v>
      </c>
      <c r="I27" s="70">
        <f>LOOKUP(H27,'Taškų '!$D$8:$D$158,'Taškų '!$C$8:$C$158)</f>
        <v>45</v>
      </c>
      <c r="J27" s="97">
        <v>1.3416666666666668E-3</v>
      </c>
      <c r="K27" s="35">
        <f>LOOKUP(J27,'Taškų '!$J$8:$J$158,'Taškų '!$H$8:$H$158)</f>
        <v>25</v>
      </c>
      <c r="L27" s="36">
        <f t="shared" si="1"/>
        <v>154</v>
      </c>
    </row>
    <row r="28" spans="1:12" ht="14.25" customHeight="1" outlineLevel="1" thickBot="1">
      <c r="A28" s="1"/>
      <c r="B28" s="1"/>
      <c r="C28" s="103"/>
      <c r="D28" s="16"/>
      <c r="E28" s="16"/>
      <c r="F28" s="16"/>
      <c r="G28" s="16"/>
      <c r="H28" s="131" t="s">
        <v>15</v>
      </c>
      <c r="I28" s="132"/>
      <c r="J28" s="132"/>
      <c r="K28" s="132"/>
      <c r="L28" s="67">
        <f>SUM(L22:L27)-MIN(L22:L27)</f>
        <v>830</v>
      </c>
    </row>
    <row r="29" spans="1:12" ht="14.25" customHeight="1" outlineLevel="1">
      <c r="A29" s="1"/>
      <c r="B29" s="1"/>
      <c r="C29" s="103"/>
      <c r="D29" s="1"/>
      <c r="E29" s="1"/>
      <c r="F29" s="1"/>
      <c r="G29" s="1"/>
      <c r="H29" s="145"/>
      <c r="I29" s="145"/>
      <c r="J29" s="145"/>
      <c r="K29" s="145"/>
      <c r="L29" s="69"/>
    </row>
    <row r="30" spans="1:12" ht="9.9" customHeight="1" outlineLevel="1">
      <c r="A30" s="1"/>
      <c r="B30" s="1"/>
      <c r="C30" s="103"/>
      <c r="D30" s="1"/>
      <c r="E30" s="1"/>
      <c r="F30" s="1"/>
      <c r="G30" s="1"/>
      <c r="H30" s="1"/>
      <c r="I30" s="1"/>
      <c r="J30" s="1"/>
      <c r="K30" s="1"/>
      <c r="L30" s="1"/>
    </row>
    <row r="31" spans="1:12" ht="20.100000000000001" customHeight="1">
      <c r="A31" s="41">
        <v>3</v>
      </c>
      <c r="B31" s="133" t="s">
        <v>41</v>
      </c>
      <c r="C31" s="134"/>
      <c r="D31" s="134"/>
      <c r="E31" s="134"/>
      <c r="F31" s="134"/>
      <c r="G31" s="134"/>
      <c r="H31" s="134"/>
      <c r="I31" s="134"/>
      <c r="J31" s="134"/>
      <c r="K31" s="134"/>
      <c r="L31" s="42">
        <f>$L$41</f>
        <v>491</v>
      </c>
    </row>
    <row r="32" spans="1:12" ht="8.1" customHeight="1" outlineLevel="1" thickBot="1">
      <c r="A32" s="1"/>
      <c r="B32" s="1"/>
      <c r="C32" s="103"/>
      <c r="D32" s="1"/>
      <c r="E32" s="1"/>
      <c r="F32" s="1"/>
      <c r="G32" s="1"/>
      <c r="H32" s="1"/>
      <c r="I32" s="1"/>
      <c r="J32" s="1"/>
      <c r="K32" s="1"/>
      <c r="L32" s="1"/>
    </row>
    <row r="33" spans="1:12" outlineLevel="1">
      <c r="A33" s="135" t="s">
        <v>13</v>
      </c>
      <c r="B33" s="129" t="s">
        <v>8</v>
      </c>
      <c r="C33" s="137" t="s">
        <v>19</v>
      </c>
      <c r="D33" s="139" t="s">
        <v>4</v>
      </c>
      <c r="E33" s="140"/>
      <c r="F33" s="141" t="s">
        <v>3</v>
      </c>
      <c r="G33" s="142"/>
      <c r="H33" s="139" t="s">
        <v>9</v>
      </c>
      <c r="I33" s="140"/>
      <c r="J33" s="143" t="s">
        <v>5</v>
      </c>
      <c r="K33" s="144"/>
      <c r="L33" s="129" t="s">
        <v>10</v>
      </c>
    </row>
    <row r="34" spans="1:12" ht="14.4" outlineLevel="1" thickBot="1">
      <c r="A34" s="136"/>
      <c r="B34" s="130"/>
      <c r="C34" s="138"/>
      <c r="D34" s="7" t="s">
        <v>12</v>
      </c>
      <c r="E34" s="8" t="s">
        <v>1</v>
      </c>
      <c r="F34" s="6" t="s">
        <v>12</v>
      </c>
      <c r="G34" s="5" t="s">
        <v>1</v>
      </c>
      <c r="H34" s="7" t="s">
        <v>12</v>
      </c>
      <c r="I34" s="8" t="s">
        <v>1</v>
      </c>
      <c r="J34" s="9" t="s">
        <v>12</v>
      </c>
      <c r="K34" s="5" t="s">
        <v>1</v>
      </c>
      <c r="L34" s="130"/>
    </row>
    <row r="35" spans="1:12" outlineLevel="1">
      <c r="A35" s="44" t="s">
        <v>42</v>
      </c>
      <c r="B35" s="91" t="s">
        <v>43</v>
      </c>
      <c r="C35" s="107">
        <v>39447</v>
      </c>
      <c r="D35" s="85">
        <v>10.73</v>
      </c>
      <c r="E35" s="11">
        <f>LOOKUP(D35,'Taškų '!$I$8:I$158,'Taškų '!$H$8:$H$158)</f>
        <v>30</v>
      </c>
      <c r="F35" s="82">
        <v>307</v>
      </c>
      <c r="G35" s="12">
        <f>LOOKUP(F35,'Taškų '!$E$8:$E$158,'Taškų '!$C$8:$C$158)</f>
        <v>25</v>
      </c>
      <c r="H35" s="85">
        <v>16.739999999999998</v>
      </c>
      <c r="I35" s="28">
        <f>LOOKUP(H35,'Taškų '!$D$8:$D$158,'Taškų '!$C$8:$C$158)</f>
        <v>17</v>
      </c>
      <c r="J35" s="95">
        <v>1.4744212962962964E-3</v>
      </c>
      <c r="K35" s="28">
        <f>LOOKUP(J35,'Taškų '!$J$8:$J$158,'Taškų '!$H$8:$H$158)</f>
        <v>11</v>
      </c>
      <c r="L35" s="21">
        <f t="shared" ref="L35:L40" si="2">SUM(E35+G35+I35+K35)</f>
        <v>83</v>
      </c>
    </row>
    <row r="36" spans="1:12" outlineLevel="1">
      <c r="A36" s="51" t="s">
        <v>42</v>
      </c>
      <c r="B36" s="92" t="s">
        <v>44</v>
      </c>
      <c r="C36" s="108">
        <v>39447</v>
      </c>
      <c r="D36" s="86">
        <v>10.44</v>
      </c>
      <c r="E36" s="11">
        <f>LOOKUP(D36,'Taškų '!$I$8:I$158,'Taškų '!$H$8:$H$158)</f>
        <v>36</v>
      </c>
      <c r="F36" s="83">
        <v>343</v>
      </c>
      <c r="G36" s="12">
        <f>LOOKUP(F36,'Taškų '!$E$8:$E$158,'Taškų '!$C$8:$C$158)</f>
        <v>37</v>
      </c>
      <c r="H36" s="86">
        <v>20.27</v>
      </c>
      <c r="I36" s="11">
        <f>LOOKUP(H36,'Taškų '!$D$8:$D$158,'Taškų '!$C$8:$C$158)</f>
        <v>24</v>
      </c>
      <c r="J36" s="96">
        <v>1.4354166666666667E-3</v>
      </c>
      <c r="K36" s="11">
        <f>LOOKUP(J36,'Taškų '!$J$8:$J$158,'Taškų '!$H$8:$H$158)</f>
        <v>15</v>
      </c>
      <c r="L36" s="13">
        <f t="shared" si="2"/>
        <v>112</v>
      </c>
    </row>
    <row r="37" spans="1:12" outlineLevel="1">
      <c r="A37" s="51" t="s">
        <v>42</v>
      </c>
      <c r="B37" s="92" t="s">
        <v>45</v>
      </c>
      <c r="C37" s="108">
        <v>39813</v>
      </c>
      <c r="D37" s="86">
        <v>10.51</v>
      </c>
      <c r="E37" s="11">
        <f>LOOKUP(D37,'Taškų '!$I$8:I$158,'Taškų '!$H$8:$H$158)</f>
        <v>34</v>
      </c>
      <c r="F37" s="83">
        <v>290</v>
      </c>
      <c r="G37" s="12">
        <f>LOOKUP(F37,'Taškų '!$E$8:$E$158,'Taškų '!$C$8:$C$158)</f>
        <v>20</v>
      </c>
      <c r="H37" s="86">
        <v>23.13</v>
      </c>
      <c r="I37" s="11">
        <f>LOOKUP(H37,'Taškų '!$D$8:$D$158,'Taškų '!$C$8:$C$158)</f>
        <v>30</v>
      </c>
      <c r="J37" s="96">
        <v>1.6846064814814816E-3</v>
      </c>
      <c r="K37" s="11">
        <f>LOOKUP(J37,'Taškų '!$J$8:$J$158,'Taškų '!$H$8:$H$158)</f>
        <v>0</v>
      </c>
      <c r="L37" s="13">
        <f t="shared" si="2"/>
        <v>84</v>
      </c>
    </row>
    <row r="38" spans="1:12" outlineLevel="1">
      <c r="A38" s="51" t="s">
        <v>42</v>
      </c>
      <c r="B38" s="92" t="s">
        <v>46</v>
      </c>
      <c r="C38" s="108">
        <v>39813</v>
      </c>
      <c r="D38" s="86">
        <v>12.22</v>
      </c>
      <c r="E38" s="11">
        <f>LOOKUP(D38,'Taškų '!$I$8:I$158,'Taškų '!$H$8:$H$158)</f>
        <v>7</v>
      </c>
      <c r="F38" s="83">
        <v>311</v>
      </c>
      <c r="G38" s="12">
        <f>LOOKUP(F38,'Taškų '!$E$8:$E$158,'Taškų '!$C$8:$C$158)</f>
        <v>27</v>
      </c>
      <c r="H38" s="86">
        <v>25.01</v>
      </c>
      <c r="I38" s="11">
        <f>LOOKUP(H38,'Taškų '!$D$8:$D$158,'Taškų '!$C$8:$C$158)</f>
        <v>33</v>
      </c>
      <c r="J38" s="96">
        <v>1.4049768518518519E-3</v>
      </c>
      <c r="K38" s="11">
        <f>LOOKUP(J38,'Taškų '!$J$8:$J$158,'Taškų '!$H$8:$H$158)</f>
        <v>18</v>
      </c>
      <c r="L38" s="13">
        <f t="shared" si="2"/>
        <v>85</v>
      </c>
    </row>
    <row r="39" spans="1:12" outlineLevel="1">
      <c r="A39" s="51" t="s">
        <v>42</v>
      </c>
      <c r="B39" s="94" t="s">
        <v>47</v>
      </c>
      <c r="C39" s="108">
        <v>40178</v>
      </c>
      <c r="D39" s="86">
        <v>11.5</v>
      </c>
      <c r="E39" s="11">
        <f>LOOKUP(D39,'Taškų '!$I$8:I$158,'Taškų '!$H$8:$H$158)</f>
        <v>16</v>
      </c>
      <c r="F39" s="83">
        <v>287</v>
      </c>
      <c r="G39" s="12">
        <f>LOOKUP(F39,'Taškų '!$E$8:$E$158,'Taškų '!$C$8:$C$158)</f>
        <v>19</v>
      </c>
      <c r="H39" s="86">
        <v>32.08</v>
      </c>
      <c r="I39" s="11">
        <f>LOOKUP(H39,'Taškų '!$D$8:$D$158,'Taškų '!$C$8:$C$158)</f>
        <v>47</v>
      </c>
      <c r="J39" s="96">
        <v>1.5313657407407407E-3</v>
      </c>
      <c r="K39" s="11">
        <f>LOOKUP(J39,'Taškų '!$J$8:$J$158,'Taškų '!$H$8:$H$158)</f>
        <v>7</v>
      </c>
      <c r="L39" s="13">
        <f t="shared" si="2"/>
        <v>89</v>
      </c>
    </row>
    <row r="40" spans="1:12" ht="14.4" outlineLevel="1" thickBot="1">
      <c r="A40" s="52" t="s">
        <v>42</v>
      </c>
      <c r="B40" s="93" t="s">
        <v>48</v>
      </c>
      <c r="C40" s="109">
        <v>39813</v>
      </c>
      <c r="D40" s="87">
        <v>10.46</v>
      </c>
      <c r="E40" s="14">
        <f>LOOKUP(D40,'Taškų '!$I$8:I$158,'Taškų '!$H$8:$H$158)</f>
        <v>36</v>
      </c>
      <c r="F40" s="84">
        <v>355</v>
      </c>
      <c r="G40" s="15">
        <f>LOOKUP(F40,'Taškų '!$E$8:$E$158,'Taškų '!$C$8:$C$158)</f>
        <v>41</v>
      </c>
      <c r="H40" s="87">
        <v>23.5</v>
      </c>
      <c r="I40" s="70">
        <f>LOOKUP(H40,'Taškų '!$D$8:$D$158,'Taškų '!$C$8:$C$158)</f>
        <v>30</v>
      </c>
      <c r="J40" s="97">
        <v>1.4458333333333333E-3</v>
      </c>
      <c r="K40" s="35">
        <f>LOOKUP(J40,'Taškų '!$J$8:$J$158,'Taškų '!$H$8:$H$158)</f>
        <v>14</v>
      </c>
      <c r="L40" s="36">
        <f t="shared" si="2"/>
        <v>121</v>
      </c>
    </row>
    <row r="41" spans="1:12" ht="14.25" customHeight="1" outlineLevel="1" thickBot="1">
      <c r="A41" s="1"/>
      <c r="B41" s="1"/>
      <c r="C41" s="103"/>
      <c r="D41" s="16"/>
      <c r="E41" s="16"/>
      <c r="F41" s="16"/>
      <c r="G41" s="16"/>
      <c r="H41" s="131" t="s">
        <v>15</v>
      </c>
      <c r="I41" s="132"/>
      <c r="J41" s="132"/>
      <c r="K41" s="132"/>
      <c r="L41" s="67">
        <f>SUM(L35:L40)-MIN(L35:L40)</f>
        <v>491</v>
      </c>
    </row>
    <row r="42" spans="1:12" ht="14.25" customHeight="1" outlineLevel="1">
      <c r="A42" s="1"/>
      <c r="B42" s="1"/>
      <c r="C42" s="103"/>
      <c r="D42" s="1"/>
      <c r="E42" s="1"/>
      <c r="F42" s="1"/>
      <c r="G42" s="1"/>
      <c r="H42" s="145"/>
      <c r="I42" s="145"/>
      <c r="J42" s="145"/>
      <c r="K42" s="145"/>
      <c r="L42" s="69"/>
    </row>
    <row r="43" spans="1:12" ht="9.9" customHeight="1" outlineLevel="1">
      <c r="A43" s="1"/>
      <c r="B43" s="1"/>
      <c r="C43" s="103"/>
      <c r="D43" s="1"/>
      <c r="E43" s="1"/>
      <c r="F43" s="1"/>
      <c r="G43" s="1"/>
      <c r="H43" s="1"/>
      <c r="I43" s="1"/>
      <c r="J43" s="1"/>
      <c r="K43" s="1"/>
      <c r="L43" s="1"/>
    </row>
    <row r="44" spans="1:12" ht="20.100000000000001" customHeight="1">
      <c r="A44" s="41">
        <v>4</v>
      </c>
      <c r="B44" s="133" t="s">
        <v>49</v>
      </c>
      <c r="C44" s="134"/>
      <c r="D44" s="134"/>
      <c r="E44" s="134"/>
      <c r="F44" s="134"/>
      <c r="G44" s="134"/>
      <c r="H44" s="134"/>
      <c r="I44" s="134"/>
      <c r="J44" s="134"/>
      <c r="K44" s="146"/>
      <c r="L44" s="42">
        <f>$L$54</f>
        <v>825</v>
      </c>
    </row>
    <row r="45" spans="1:12" ht="8.1" customHeight="1" outlineLevel="1" thickBot="1">
      <c r="A45" s="1"/>
      <c r="B45" s="1"/>
      <c r="C45" s="103"/>
      <c r="D45" s="1"/>
      <c r="E45" s="1"/>
      <c r="F45" s="1"/>
      <c r="G45" s="1"/>
      <c r="H45" s="1"/>
      <c r="I45" s="1"/>
      <c r="J45" s="1"/>
      <c r="K45" s="1"/>
      <c r="L45" s="1"/>
    </row>
    <row r="46" spans="1:12" outlineLevel="1">
      <c r="A46" s="135" t="s">
        <v>13</v>
      </c>
      <c r="B46" s="129" t="s">
        <v>8</v>
      </c>
      <c r="C46" s="137" t="s">
        <v>19</v>
      </c>
      <c r="D46" s="139" t="s">
        <v>4</v>
      </c>
      <c r="E46" s="140"/>
      <c r="F46" s="141" t="s">
        <v>3</v>
      </c>
      <c r="G46" s="142"/>
      <c r="H46" s="139" t="s">
        <v>9</v>
      </c>
      <c r="I46" s="140"/>
      <c r="J46" s="143" t="s">
        <v>5</v>
      </c>
      <c r="K46" s="144"/>
      <c r="L46" s="129" t="s">
        <v>10</v>
      </c>
    </row>
    <row r="47" spans="1:12" ht="14.4" outlineLevel="1" thickBot="1">
      <c r="A47" s="136"/>
      <c r="B47" s="130"/>
      <c r="C47" s="138"/>
      <c r="D47" s="7" t="s">
        <v>12</v>
      </c>
      <c r="E47" s="8" t="s">
        <v>1</v>
      </c>
      <c r="F47" s="6" t="s">
        <v>12</v>
      </c>
      <c r="G47" s="5" t="s">
        <v>1</v>
      </c>
      <c r="H47" s="7" t="s">
        <v>12</v>
      </c>
      <c r="I47" s="8" t="s">
        <v>1</v>
      </c>
      <c r="J47" s="9" t="s">
        <v>12</v>
      </c>
      <c r="K47" s="5" t="s">
        <v>1</v>
      </c>
      <c r="L47" s="130"/>
    </row>
    <row r="48" spans="1:12" outlineLevel="1">
      <c r="A48" s="44" t="s">
        <v>50</v>
      </c>
      <c r="B48" s="91" t="s">
        <v>51</v>
      </c>
      <c r="C48" s="107">
        <v>39447</v>
      </c>
      <c r="D48" s="85">
        <v>10.130000000000001</v>
      </c>
      <c r="E48" s="11">
        <f>LOOKUP(D48,'Taškų '!$I$8:I$158,'Taškų '!$H$8:$H$158)</f>
        <v>43</v>
      </c>
      <c r="F48" s="82">
        <v>400</v>
      </c>
      <c r="G48" s="12">
        <f>LOOKUP(F48,'Taškų '!$E$8:$E$158,'Taškų '!$C$8:$C$158)</f>
        <v>56</v>
      </c>
      <c r="H48" s="85">
        <v>20.82</v>
      </c>
      <c r="I48" s="28">
        <f>LOOKUP(H48,'Taškų '!$D$8:$D$158,'Taškų '!$C$8:$C$158)</f>
        <v>25</v>
      </c>
      <c r="J48" s="95">
        <v>1.3306712962962964E-3</v>
      </c>
      <c r="K48" s="28">
        <f>LOOKUP(J48,'Taškų '!$J$8:$J$158,'Taškų '!$H$8:$H$158)</f>
        <v>27</v>
      </c>
      <c r="L48" s="21">
        <f t="shared" ref="L48:L53" si="3">SUM(E48+G48+I48+K48)</f>
        <v>151</v>
      </c>
    </row>
    <row r="49" spans="1:12" outlineLevel="1">
      <c r="A49" s="51" t="s">
        <v>50</v>
      </c>
      <c r="B49" s="92" t="s">
        <v>52</v>
      </c>
      <c r="C49" s="108">
        <v>39447</v>
      </c>
      <c r="D49" s="86">
        <v>10.220000000000001</v>
      </c>
      <c r="E49" s="11">
        <f>LOOKUP(D49,'Taškų '!$I$8:I$158,'Taškų '!$H$8:$H$158)</f>
        <v>41</v>
      </c>
      <c r="F49" s="83">
        <v>390</v>
      </c>
      <c r="G49" s="12">
        <f>LOOKUP(F49,'Taškų '!$E$8:$E$158,'Taškų '!$C$8:$C$158)</f>
        <v>53</v>
      </c>
      <c r="H49" s="86">
        <v>27.76</v>
      </c>
      <c r="I49" s="11">
        <f>LOOKUP(H49,'Taškų '!$D$8:$D$158,'Taškų '!$C$8:$C$158)</f>
        <v>39</v>
      </c>
      <c r="J49" s="96">
        <v>1.2373842592592593E-3</v>
      </c>
      <c r="K49" s="11">
        <f>LOOKUP(J49,'Taškų '!$J$8:$J$158,'Taškų '!$H$8:$H$158)</f>
        <v>41</v>
      </c>
      <c r="L49" s="13">
        <f t="shared" si="3"/>
        <v>174</v>
      </c>
    </row>
    <row r="50" spans="1:12" outlineLevel="1">
      <c r="A50" s="51" t="s">
        <v>50</v>
      </c>
      <c r="B50" s="92" t="s">
        <v>53</v>
      </c>
      <c r="C50" s="108">
        <v>39447</v>
      </c>
      <c r="D50" s="86">
        <v>9.5</v>
      </c>
      <c r="E50" s="11">
        <f>LOOKUP(D50,'Taškų '!$I$8:I$158,'Taškų '!$H$8:$H$158)</f>
        <v>60</v>
      </c>
      <c r="F50" s="83">
        <v>406</v>
      </c>
      <c r="G50" s="12">
        <f>LOOKUP(F50,'Taškų '!$E$8:$E$158,'Taškų '!$C$8:$C$158)</f>
        <v>58</v>
      </c>
      <c r="H50" s="86">
        <v>22.55</v>
      </c>
      <c r="I50" s="11">
        <f>LOOKUP(H50,'Taškų '!$D$8:$D$158,'Taškų '!$C$8:$C$158)</f>
        <v>29</v>
      </c>
      <c r="J50" s="96">
        <v>1.3061342592592593E-3</v>
      </c>
      <c r="K50" s="11">
        <f>LOOKUP(J50,'Taškų '!$J$8:$J$158,'Taškų '!$H$8:$H$158)</f>
        <v>30</v>
      </c>
      <c r="L50" s="13">
        <f t="shared" si="3"/>
        <v>177</v>
      </c>
    </row>
    <row r="51" spans="1:12" outlineLevel="1">
      <c r="A51" s="51" t="s">
        <v>50</v>
      </c>
      <c r="B51" s="92" t="s">
        <v>54</v>
      </c>
      <c r="C51" s="108">
        <v>39447</v>
      </c>
      <c r="D51" s="86">
        <v>9.84</v>
      </c>
      <c r="E51" s="11">
        <f>LOOKUP(D51,'Taškų '!$I$8:I$158,'Taškų '!$H$8:$H$158)</f>
        <v>51</v>
      </c>
      <c r="F51" s="83">
        <v>338</v>
      </c>
      <c r="G51" s="12">
        <f>LOOKUP(F51,'Taškų '!$E$8:$E$158,'Taškų '!$C$8:$C$158)</f>
        <v>36</v>
      </c>
      <c r="H51" s="86">
        <v>26.1</v>
      </c>
      <c r="I51" s="11">
        <f>LOOKUP(H51,'Taškų '!$D$8:$D$158,'Taškų '!$C$8:$C$158)</f>
        <v>35</v>
      </c>
      <c r="J51" s="96">
        <v>1.282986111111111E-3</v>
      </c>
      <c r="K51" s="11">
        <f>LOOKUP(J51,'Taškų '!$J$8:$J$158,'Taškų '!$H$8:$H$158)</f>
        <v>34</v>
      </c>
      <c r="L51" s="13">
        <f t="shared" si="3"/>
        <v>156</v>
      </c>
    </row>
    <row r="52" spans="1:12" outlineLevel="1">
      <c r="A52" s="51" t="s">
        <v>50</v>
      </c>
      <c r="B52" s="92" t="s">
        <v>55</v>
      </c>
      <c r="C52" s="108">
        <v>39447</v>
      </c>
      <c r="D52" s="86">
        <v>10.11</v>
      </c>
      <c r="E52" s="11">
        <f>LOOKUP(D52,'Taškų '!$I$8:I$158,'Taškų '!$H$8:$H$158)</f>
        <v>43</v>
      </c>
      <c r="F52" s="83">
        <v>358</v>
      </c>
      <c r="G52" s="12">
        <f>LOOKUP(F52,'Taškų '!$E$8:$E$158,'Taškų '!$C$8:$C$158)</f>
        <v>42</v>
      </c>
      <c r="H52" s="86">
        <v>21.02</v>
      </c>
      <c r="I52" s="11">
        <f>LOOKUP(H52,'Taškų '!$D$8:$D$158,'Taškų '!$C$8:$C$158)</f>
        <v>26</v>
      </c>
      <c r="J52" s="96"/>
      <c r="K52" s="11">
        <v>0</v>
      </c>
      <c r="L52" s="13">
        <f t="shared" si="3"/>
        <v>111</v>
      </c>
    </row>
    <row r="53" spans="1:12" ht="14.4" outlineLevel="1" thickBot="1">
      <c r="A53" s="52" t="s">
        <v>50</v>
      </c>
      <c r="B53" s="93" t="s">
        <v>56</v>
      </c>
      <c r="C53" s="109">
        <v>39813</v>
      </c>
      <c r="D53" s="87">
        <v>9.32</v>
      </c>
      <c r="E53" s="14">
        <f>LOOKUP(D53,'Taškų '!$I$8:I$158,'Taškų '!$H$8:$H$158)</f>
        <v>66</v>
      </c>
      <c r="F53" s="84">
        <v>381</v>
      </c>
      <c r="G53" s="15">
        <f>LOOKUP(F53,'Taškų '!$E$8:$E$158,'Taškų '!$C$8:$C$158)</f>
        <v>50</v>
      </c>
      <c r="H53" s="87">
        <v>18.32</v>
      </c>
      <c r="I53" s="70">
        <f>LOOKUP(H53,'Taškų '!$D$8:$D$158,'Taškų '!$C$8:$C$158)</f>
        <v>20</v>
      </c>
      <c r="J53" s="97">
        <v>1.2978009259259258E-3</v>
      </c>
      <c r="K53" s="35">
        <f>LOOKUP(J53,'Taškų '!$J$8:$J$158,'Taškų '!$H$8:$H$158)</f>
        <v>31</v>
      </c>
      <c r="L53" s="36">
        <f t="shared" si="3"/>
        <v>167</v>
      </c>
    </row>
    <row r="54" spans="1:12" ht="14.25" customHeight="1" outlineLevel="1" thickBot="1">
      <c r="A54" s="1"/>
      <c r="B54" s="1"/>
      <c r="C54" s="103"/>
      <c r="D54" s="16"/>
      <c r="E54" s="16"/>
      <c r="F54" s="16"/>
      <c r="G54" s="16"/>
      <c r="H54" s="131" t="s">
        <v>15</v>
      </c>
      <c r="I54" s="132"/>
      <c r="J54" s="132"/>
      <c r="K54" s="132"/>
      <c r="L54" s="67">
        <f>SUM(L48:L53)-MIN(L48:L53)</f>
        <v>825</v>
      </c>
    </row>
    <row r="55" spans="1:12" ht="14.25" customHeight="1" outlineLevel="1">
      <c r="A55" s="1"/>
      <c r="B55" s="1"/>
      <c r="C55" s="103"/>
      <c r="D55" s="1"/>
      <c r="E55" s="1"/>
      <c r="F55" s="1"/>
      <c r="G55" s="1"/>
      <c r="H55" s="145"/>
      <c r="I55" s="145"/>
      <c r="J55" s="145"/>
      <c r="K55" s="145"/>
      <c r="L55" s="69"/>
    </row>
    <row r="56" spans="1:12" ht="12" customHeight="1" outlineLevel="1">
      <c r="A56" s="1"/>
      <c r="B56" s="1"/>
      <c r="C56" s="103"/>
      <c r="D56" s="1"/>
      <c r="E56" s="1"/>
      <c r="F56" s="1"/>
      <c r="G56" s="1"/>
      <c r="H56" s="1"/>
      <c r="I56" s="1"/>
      <c r="J56" s="1"/>
      <c r="K56" s="1"/>
      <c r="L56" s="1"/>
    </row>
    <row r="57" spans="1:12" ht="20.100000000000001" customHeight="1">
      <c r="A57" s="42">
        <v>5</v>
      </c>
      <c r="B57" s="133" t="s">
        <v>57</v>
      </c>
      <c r="C57" s="134"/>
      <c r="D57" s="134"/>
      <c r="E57" s="134"/>
      <c r="F57" s="134"/>
      <c r="G57" s="134"/>
      <c r="H57" s="134"/>
      <c r="I57" s="134"/>
      <c r="J57" s="134"/>
      <c r="K57" s="134"/>
      <c r="L57" s="42">
        <f>$L$67</f>
        <v>763</v>
      </c>
    </row>
    <row r="58" spans="1:12" ht="14.4" outlineLevel="1" thickBot="1">
      <c r="A58" s="1"/>
      <c r="B58" s="1"/>
      <c r="C58" s="103"/>
      <c r="D58" s="1"/>
      <c r="E58" s="1"/>
      <c r="F58" s="1"/>
      <c r="G58" s="1"/>
      <c r="H58" s="1"/>
      <c r="I58" s="1"/>
      <c r="J58" s="1"/>
      <c r="K58" s="1"/>
      <c r="L58" s="1"/>
    </row>
    <row r="59" spans="1:12" outlineLevel="1">
      <c r="A59" s="135" t="s">
        <v>13</v>
      </c>
      <c r="B59" s="129" t="s">
        <v>8</v>
      </c>
      <c r="C59" s="137" t="s">
        <v>19</v>
      </c>
      <c r="D59" s="139" t="s">
        <v>4</v>
      </c>
      <c r="E59" s="140"/>
      <c r="F59" s="141" t="s">
        <v>3</v>
      </c>
      <c r="G59" s="142"/>
      <c r="H59" s="139" t="s">
        <v>9</v>
      </c>
      <c r="I59" s="140"/>
      <c r="J59" s="143" t="s">
        <v>5</v>
      </c>
      <c r="K59" s="144"/>
      <c r="L59" s="129" t="s">
        <v>10</v>
      </c>
    </row>
    <row r="60" spans="1:12" ht="14.4" outlineLevel="1" thickBot="1">
      <c r="A60" s="136"/>
      <c r="B60" s="130"/>
      <c r="C60" s="138"/>
      <c r="D60" s="7" t="s">
        <v>12</v>
      </c>
      <c r="E60" s="8" t="s">
        <v>1</v>
      </c>
      <c r="F60" s="6" t="s">
        <v>12</v>
      </c>
      <c r="G60" s="5" t="s">
        <v>1</v>
      </c>
      <c r="H60" s="7" t="s">
        <v>12</v>
      </c>
      <c r="I60" s="8" t="s">
        <v>1</v>
      </c>
      <c r="J60" s="9" t="s">
        <v>12</v>
      </c>
      <c r="K60" s="5" t="s">
        <v>1</v>
      </c>
      <c r="L60" s="130"/>
    </row>
    <row r="61" spans="1:12" outlineLevel="1">
      <c r="A61" s="44" t="s">
        <v>58</v>
      </c>
      <c r="B61" s="91" t="s">
        <v>59</v>
      </c>
      <c r="C61" s="107">
        <v>39479</v>
      </c>
      <c r="D61" s="85">
        <v>9.48</v>
      </c>
      <c r="E61" s="11">
        <f>LOOKUP(D61,'Taškų '!$I$8:I$158,'Taškų '!$H$8:$H$158)</f>
        <v>63</v>
      </c>
      <c r="F61" s="82">
        <v>350</v>
      </c>
      <c r="G61" s="12">
        <f>LOOKUP(F61,'Taškų '!$E$8:$E$158,'Taškų '!$C$8:$C$158)</f>
        <v>40</v>
      </c>
      <c r="H61" s="85">
        <v>15.23</v>
      </c>
      <c r="I61" s="11">
        <f>LOOKUP(H61,'Taškų '!$D$8:$D$158,'Taškų '!$C$8:$C$158)</f>
        <v>15</v>
      </c>
      <c r="J61" s="95">
        <v>1.1333333333333334E-3</v>
      </c>
      <c r="K61" s="28">
        <f>LOOKUP(J61,'Taškų '!$J$8:$J$158,'Taškų '!$H$8:$H$158)</f>
        <v>60</v>
      </c>
      <c r="L61" s="21">
        <f t="shared" ref="L61:L66" si="4">SUM(E61+G61+I61+K61)</f>
        <v>178</v>
      </c>
    </row>
    <row r="62" spans="1:12" outlineLevel="1">
      <c r="A62" s="51" t="s">
        <v>58</v>
      </c>
      <c r="B62" s="92" t="s">
        <v>60</v>
      </c>
      <c r="C62" s="108">
        <v>39447</v>
      </c>
      <c r="D62" s="86">
        <v>10.29</v>
      </c>
      <c r="E62" s="11">
        <f>LOOKUP(D62,'Taškų '!$I$8:I$158,'Taškų '!$H$8:$H$158)</f>
        <v>41</v>
      </c>
      <c r="F62" s="83">
        <v>331</v>
      </c>
      <c r="G62" s="12">
        <f>LOOKUP(F62,'Taškų '!$E$8:$E$158,'Taškų '!$C$8:$C$158)</f>
        <v>33</v>
      </c>
      <c r="H62" s="86">
        <v>29.73</v>
      </c>
      <c r="I62" s="11">
        <f>LOOKUP(H62,'Taškų '!$D$8:$D$158,'Taškų '!$C$8:$C$158)</f>
        <v>42</v>
      </c>
      <c r="J62" s="96">
        <v>1.3505787037037037E-3</v>
      </c>
      <c r="K62" s="11">
        <f>LOOKUP(J62,'Taškų '!$J$8:$J$158,'Taškų '!$H$8:$H$158)</f>
        <v>25</v>
      </c>
      <c r="L62" s="13">
        <f t="shared" si="4"/>
        <v>141</v>
      </c>
    </row>
    <row r="63" spans="1:12" outlineLevel="1">
      <c r="A63" s="51" t="s">
        <v>58</v>
      </c>
      <c r="B63" s="92" t="s">
        <v>61</v>
      </c>
      <c r="C63" s="108">
        <v>39447</v>
      </c>
      <c r="D63" s="86">
        <v>10.19</v>
      </c>
      <c r="E63" s="11">
        <f>LOOKUP(D63,'Taškų '!$I$8:I$158,'Taškų '!$H$8:$H$158)</f>
        <v>43</v>
      </c>
      <c r="F63" s="83">
        <v>360</v>
      </c>
      <c r="G63" s="12">
        <f>LOOKUP(F63,'Taškų '!$E$8:$E$158,'Taškų '!$C$8:$C$158)</f>
        <v>43</v>
      </c>
      <c r="H63" s="86">
        <v>32.65</v>
      </c>
      <c r="I63" s="11">
        <f>LOOKUP(H63,'Taškų '!$D$8:$D$158,'Taškų '!$C$8:$C$158)</f>
        <v>48</v>
      </c>
      <c r="J63" s="96">
        <v>1.3255787037037038E-3</v>
      </c>
      <c r="K63" s="11">
        <f>LOOKUP(J63,'Taškų '!$J$8:$J$158,'Taškų '!$H$8:$H$158)</f>
        <v>28</v>
      </c>
      <c r="L63" s="13">
        <f t="shared" si="4"/>
        <v>162</v>
      </c>
    </row>
    <row r="64" spans="1:12" outlineLevel="1">
      <c r="A64" s="51" t="s">
        <v>58</v>
      </c>
      <c r="B64" s="92" t="s">
        <v>62</v>
      </c>
      <c r="C64" s="108">
        <v>39447</v>
      </c>
      <c r="D64" s="86">
        <v>10.88</v>
      </c>
      <c r="E64" s="11">
        <f>LOOKUP(D64,'Taškų '!$I$8:I$158,'Taškų '!$H$8:$H$158)</f>
        <v>28</v>
      </c>
      <c r="F64" s="83">
        <v>299</v>
      </c>
      <c r="G64" s="12">
        <f>LOOKUP(F64,'Taškų '!$E$8:$E$158,'Taškų '!$C$8:$C$158)</f>
        <v>23</v>
      </c>
      <c r="H64" s="86">
        <v>26.65</v>
      </c>
      <c r="I64" s="11">
        <f>LOOKUP(H64,'Taškų '!$D$8:$D$158,'Taškų '!$C$8:$C$158)</f>
        <v>36</v>
      </c>
      <c r="J64" s="96">
        <v>1.3043981481481483E-3</v>
      </c>
      <c r="K64" s="11">
        <f>LOOKUP(J64,'Taškų '!$J$8:$J$158,'Taškų '!$H$8:$H$158)</f>
        <v>30</v>
      </c>
      <c r="L64" s="13">
        <f t="shared" si="4"/>
        <v>117</v>
      </c>
    </row>
    <row r="65" spans="1:12" outlineLevel="1">
      <c r="A65" s="51" t="s">
        <v>58</v>
      </c>
      <c r="B65" s="92" t="s">
        <v>63</v>
      </c>
      <c r="C65" s="108">
        <v>39447</v>
      </c>
      <c r="D65" s="86">
        <v>9.86</v>
      </c>
      <c r="E65" s="11">
        <f>LOOKUP(D65,'Taškų '!$I$8:I$158,'Taškų '!$H$8:$H$158)</f>
        <v>51</v>
      </c>
      <c r="F65" s="83">
        <v>338</v>
      </c>
      <c r="G65" s="12">
        <f>LOOKUP(F65,'Taškų '!$E$8:$E$158,'Taškų '!$C$8:$C$158)</f>
        <v>36</v>
      </c>
      <c r="H65" s="86">
        <v>31.43</v>
      </c>
      <c r="I65" s="11">
        <f>LOOKUP(H65,'Taškų '!$D$8:$D$158,'Taškų '!$C$8:$C$158)</f>
        <v>46</v>
      </c>
      <c r="J65" s="96">
        <v>1.2920138888888888E-3</v>
      </c>
      <c r="K65" s="11">
        <f>LOOKUP(J65,'Taškų '!$J$8:$J$158,'Taškų '!$H$8:$H$158)</f>
        <v>32</v>
      </c>
      <c r="L65" s="13">
        <f t="shared" si="4"/>
        <v>165</v>
      </c>
    </row>
    <row r="66" spans="1:12" ht="14.4" outlineLevel="1" thickBot="1">
      <c r="A66" s="52"/>
      <c r="B66" s="121"/>
      <c r="C66" s="109"/>
      <c r="D66" s="87"/>
      <c r="E66" s="14"/>
      <c r="F66" s="84"/>
      <c r="G66" s="15"/>
      <c r="H66" s="87"/>
      <c r="I66" s="70"/>
      <c r="J66" s="97"/>
      <c r="K66" s="35"/>
      <c r="L66" s="36">
        <f t="shared" si="4"/>
        <v>0</v>
      </c>
    </row>
    <row r="67" spans="1:12" ht="14.4" outlineLevel="1" thickBot="1">
      <c r="A67" s="1"/>
      <c r="D67" s="16"/>
      <c r="E67" s="16"/>
      <c r="F67" s="16"/>
      <c r="G67" s="16"/>
      <c r="H67" s="131" t="s">
        <v>15</v>
      </c>
      <c r="I67" s="132"/>
      <c r="J67" s="132"/>
      <c r="K67" s="132"/>
      <c r="L67" s="67">
        <f>SUM(L61:L66)-MIN(L61:L66)</f>
        <v>763</v>
      </c>
    </row>
    <row r="68" spans="1:12" ht="12" customHeight="1" outlineLevel="1">
      <c r="A68" s="1"/>
      <c r="B68" s="1"/>
      <c r="C68" s="103"/>
      <c r="D68" s="1"/>
      <c r="E68" s="1"/>
      <c r="F68" s="1"/>
      <c r="G68" s="1"/>
      <c r="H68" s="145"/>
      <c r="I68" s="145"/>
      <c r="J68" s="145"/>
      <c r="K68" s="145"/>
      <c r="L68" s="69"/>
    </row>
    <row r="69" spans="1:12" ht="12" customHeight="1" outlineLevel="1">
      <c r="A69" s="1"/>
      <c r="B69" s="1"/>
      <c r="C69" s="103"/>
      <c r="D69" s="1"/>
      <c r="E69" s="1"/>
      <c r="F69" s="1"/>
      <c r="G69" s="1"/>
      <c r="H69" s="1"/>
      <c r="I69" s="1"/>
      <c r="J69" s="1"/>
      <c r="K69" s="1"/>
      <c r="L69" s="1"/>
    </row>
    <row r="70" spans="1:12" ht="20.100000000000001" customHeight="1">
      <c r="A70" s="42">
        <v>6</v>
      </c>
      <c r="B70" s="133" t="s">
        <v>64</v>
      </c>
      <c r="C70" s="134"/>
      <c r="D70" s="134"/>
      <c r="E70" s="134"/>
      <c r="F70" s="134"/>
      <c r="G70" s="134"/>
      <c r="H70" s="134"/>
      <c r="I70" s="134"/>
      <c r="J70" s="134"/>
      <c r="K70" s="134"/>
      <c r="L70" s="42">
        <f>$L$80</f>
        <v>917</v>
      </c>
    </row>
    <row r="71" spans="1:12" ht="8.1" customHeight="1" outlineLevel="1" thickBot="1">
      <c r="A71" s="1"/>
      <c r="B71" s="1"/>
      <c r="C71" s="103"/>
      <c r="D71" s="1"/>
      <c r="E71" s="1"/>
      <c r="F71" s="1"/>
      <c r="G71" s="1"/>
      <c r="H71" s="1"/>
      <c r="I71" s="1"/>
      <c r="J71" s="1"/>
      <c r="K71" s="1"/>
      <c r="L71" s="1"/>
    </row>
    <row r="72" spans="1:12" outlineLevel="1">
      <c r="A72" s="135" t="s">
        <v>13</v>
      </c>
      <c r="B72" s="129" t="s">
        <v>8</v>
      </c>
      <c r="C72" s="137" t="s">
        <v>19</v>
      </c>
      <c r="D72" s="139" t="s">
        <v>4</v>
      </c>
      <c r="E72" s="140"/>
      <c r="F72" s="141" t="s">
        <v>3</v>
      </c>
      <c r="G72" s="142"/>
      <c r="H72" s="139" t="s">
        <v>9</v>
      </c>
      <c r="I72" s="140"/>
      <c r="J72" s="143" t="s">
        <v>5</v>
      </c>
      <c r="K72" s="144"/>
      <c r="L72" s="129" t="s">
        <v>10</v>
      </c>
    </row>
    <row r="73" spans="1:12" ht="14.4" outlineLevel="1" thickBot="1">
      <c r="A73" s="136"/>
      <c r="B73" s="130"/>
      <c r="C73" s="138"/>
      <c r="D73" s="7" t="s">
        <v>12</v>
      </c>
      <c r="E73" s="8" t="s">
        <v>1</v>
      </c>
      <c r="F73" s="6" t="s">
        <v>12</v>
      </c>
      <c r="G73" s="5" t="s">
        <v>1</v>
      </c>
      <c r="H73" s="7" t="s">
        <v>12</v>
      </c>
      <c r="I73" s="8" t="s">
        <v>1</v>
      </c>
      <c r="J73" s="9" t="s">
        <v>12</v>
      </c>
      <c r="K73" s="5" t="s">
        <v>1</v>
      </c>
      <c r="L73" s="130"/>
    </row>
    <row r="74" spans="1:12" outlineLevel="1">
      <c r="A74" s="44" t="s">
        <v>20</v>
      </c>
      <c r="B74" s="91" t="s">
        <v>65</v>
      </c>
      <c r="C74" s="107">
        <v>39447</v>
      </c>
      <c r="D74" s="85">
        <v>9.76</v>
      </c>
      <c r="E74" s="11">
        <f>LOOKUP(D74,'Taškų '!$I$8:I$158,'Taškų '!$H$8:$H$158)</f>
        <v>54</v>
      </c>
      <c r="F74" s="82">
        <v>401</v>
      </c>
      <c r="G74" s="12">
        <f>LOOKUP(F74,'Taškų '!$E$8:$E$158,'Taškų '!$C$8:$C$158)</f>
        <v>57</v>
      </c>
      <c r="H74" s="85">
        <v>28.22</v>
      </c>
      <c r="I74" s="11">
        <f>LOOKUP(H74,'Taškų '!$D$8:$D$158,'Taškų '!$C$8:$C$158)</f>
        <v>40</v>
      </c>
      <c r="J74" s="95">
        <v>1.3571759259259257E-3</v>
      </c>
      <c r="K74" s="28">
        <f>LOOKUP(J74,'Taškų '!$J$8:$J$158,'Taškų '!$H$8:$H$158)</f>
        <v>24</v>
      </c>
      <c r="L74" s="21">
        <f t="shared" ref="L74:L79" si="5">SUM(E74+G74+I74+K74)</f>
        <v>175</v>
      </c>
    </row>
    <row r="75" spans="1:12" outlineLevel="1">
      <c r="A75" s="51" t="s">
        <v>20</v>
      </c>
      <c r="B75" s="92" t="s">
        <v>66</v>
      </c>
      <c r="C75" s="108">
        <v>40178</v>
      </c>
      <c r="D75" s="86">
        <v>9.07</v>
      </c>
      <c r="E75" s="11">
        <f>LOOKUP(D75,'Taškų '!$I$8:I$158,'Taškų '!$H$8:$H$158)</f>
        <v>75</v>
      </c>
      <c r="F75" s="83">
        <v>411</v>
      </c>
      <c r="G75" s="12">
        <f>LOOKUP(F75,'Taškų '!$E$8:$E$158,'Taškų '!$C$8:$C$158)</f>
        <v>60</v>
      </c>
      <c r="H75" s="86">
        <v>23.5</v>
      </c>
      <c r="I75" s="11">
        <f>LOOKUP(H75,'Taškų '!$D$8:$D$158,'Taškų '!$C$8:$C$158)</f>
        <v>30</v>
      </c>
      <c r="J75" s="96">
        <v>1.171875E-3</v>
      </c>
      <c r="K75" s="11">
        <f>LOOKUP(J75,'Taškų '!$J$8:$J$158,'Taškų '!$H$8:$H$158)</f>
        <v>52</v>
      </c>
      <c r="L75" s="13">
        <f t="shared" si="5"/>
        <v>217</v>
      </c>
    </row>
    <row r="76" spans="1:12" outlineLevel="1">
      <c r="A76" s="51" t="s">
        <v>20</v>
      </c>
      <c r="B76" s="92" t="s">
        <v>67</v>
      </c>
      <c r="C76" s="108">
        <v>40178</v>
      </c>
      <c r="D76" s="86">
        <v>9.84</v>
      </c>
      <c r="E76" s="11">
        <f>LOOKUP(D76,'Taškų '!$I$8:I$158,'Taškų '!$H$8:$H$158)</f>
        <v>51</v>
      </c>
      <c r="F76" s="83">
        <v>362</v>
      </c>
      <c r="G76" s="12">
        <f>LOOKUP(F76,'Taškų '!$E$8:$E$158,'Taškų '!$C$8:$C$158)</f>
        <v>44</v>
      </c>
      <c r="H76" s="86">
        <v>37.19</v>
      </c>
      <c r="I76" s="11">
        <f>LOOKUP(H76,'Taškų '!$D$8:$D$158,'Taškų '!$C$8:$C$158)</f>
        <v>57</v>
      </c>
      <c r="J76" s="96">
        <v>1.2802083333333333E-3</v>
      </c>
      <c r="K76" s="11">
        <f>LOOKUP(J76,'Taškų '!$J$8:$J$158,'Taškų '!$H$8:$H$158)</f>
        <v>34</v>
      </c>
      <c r="L76" s="13">
        <f t="shared" si="5"/>
        <v>186</v>
      </c>
    </row>
    <row r="77" spans="1:12" outlineLevel="1">
      <c r="A77" s="51" t="s">
        <v>20</v>
      </c>
      <c r="B77" s="92" t="s">
        <v>68</v>
      </c>
      <c r="C77" s="108">
        <v>39447</v>
      </c>
      <c r="D77" s="86">
        <v>9.67</v>
      </c>
      <c r="E77" s="11">
        <f>LOOKUP(D77,'Taškų '!$I$8:I$158,'Taškų '!$H$8:$H$158)</f>
        <v>57</v>
      </c>
      <c r="F77" s="83">
        <v>398</v>
      </c>
      <c r="G77" s="12">
        <f>LOOKUP(F77,'Taškų '!$E$8:$E$158,'Taškų '!$C$8:$C$158)</f>
        <v>56</v>
      </c>
      <c r="H77" s="86">
        <v>31.05</v>
      </c>
      <c r="I77" s="11">
        <f>LOOKUP(H77,'Taškų '!$D$8:$D$158,'Taškų '!$C$8:$C$158)</f>
        <v>45</v>
      </c>
      <c r="J77" s="96">
        <v>1.4283564814814814E-3</v>
      </c>
      <c r="K77" s="11">
        <f>LOOKUP(J77,'Taškų '!$J$8:$J$158,'Taškų '!$H$8:$H$158)</f>
        <v>15</v>
      </c>
      <c r="L77" s="13">
        <f t="shared" si="5"/>
        <v>173</v>
      </c>
    </row>
    <row r="78" spans="1:12" outlineLevel="1">
      <c r="A78" s="51" t="s">
        <v>20</v>
      </c>
      <c r="B78" s="92" t="s">
        <v>69</v>
      </c>
      <c r="C78" s="108">
        <v>40178</v>
      </c>
      <c r="D78" s="86">
        <v>10.27</v>
      </c>
      <c r="E78" s="11">
        <f>LOOKUP(D78,'Taškų '!$I$8:I$158,'Taškų '!$H$8:$H$158)</f>
        <v>41</v>
      </c>
      <c r="F78" s="83">
        <v>388</v>
      </c>
      <c r="G78" s="12">
        <f>LOOKUP(F78,'Taškų '!$E$8:$E$158,'Taškų '!$C$8:$C$158)</f>
        <v>52</v>
      </c>
      <c r="H78" s="86">
        <v>34.94</v>
      </c>
      <c r="I78" s="11">
        <f>LOOKUP(H78,'Taškų '!$D$8:$D$158,'Taškų '!$C$8:$C$158)</f>
        <v>53</v>
      </c>
      <c r="J78" s="96">
        <v>1.3844907407407408E-3</v>
      </c>
      <c r="K78" s="11">
        <f>LOOKUP(J78,'Taškų '!$J$8:$J$158,'Taškų '!$H$8:$H$158)</f>
        <v>20</v>
      </c>
      <c r="L78" s="13">
        <f t="shared" si="5"/>
        <v>166</v>
      </c>
    </row>
    <row r="79" spans="1:12" ht="14.4" outlineLevel="1" thickBot="1">
      <c r="A79" s="52" t="s">
        <v>20</v>
      </c>
      <c r="B79" s="93" t="s">
        <v>104</v>
      </c>
      <c r="C79" s="109">
        <v>39447</v>
      </c>
      <c r="D79" s="87">
        <v>10.84</v>
      </c>
      <c r="E79" s="14">
        <f>LOOKUP(D79,'Taškų '!$I$8:I$158,'Taškų '!$H$8:$H$158)</f>
        <v>28</v>
      </c>
      <c r="F79" s="84">
        <v>284</v>
      </c>
      <c r="G79" s="15">
        <f>LOOKUP(F79,'Taškų '!$E$8:$E$158,'Taškų '!$C$8:$C$158)</f>
        <v>18</v>
      </c>
      <c r="H79" s="87">
        <v>30.74</v>
      </c>
      <c r="I79" s="70">
        <f>LOOKUP(H79,'Taškų '!$D$8:$D$158,'Taškų '!$C$8:$C$158)</f>
        <v>44</v>
      </c>
      <c r="J79" s="97">
        <v>1.4758101851851853E-3</v>
      </c>
      <c r="K79" s="35">
        <f>LOOKUP(J79,'Taškų '!$J$8:$J$158,'Taškų '!$H$8:$H$158)</f>
        <v>11</v>
      </c>
      <c r="L79" s="36">
        <f t="shared" si="5"/>
        <v>101</v>
      </c>
    </row>
    <row r="80" spans="1:12" ht="14.4" outlineLevel="1" thickBot="1">
      <c r="A80" s="1"/>
      <c r="B80" s="1"/>
      <c r="C80" s="103"/>
      <c r="D80" s="16"/>
      <c r="E80" s="16"/>
      <c r="F80" s="16"/>
      <c r="G80" s="16"/>
      <c r="H80" s="131" t="s">
        <v>15</v>
      </c>
      <c r="I80" s="132"/>
      <c r="J80" s="132"/>
      <c r="K80" s="132"/>
      <c r="L80" s="67">
        <f>SUM(L74:L79)-MIN(L74:L79)</f>
        <v>917</v>
      </c>
    </row>
    <row r="81" spans="1:13" ht="12" customHeight="1" outlineLevel="1">
      <c r="A81" s="1"/>
      <c r="B81" s="1"/>
      <c r="C81" s="103"/>
      <c r="D81" s="1"/>
      <c r="E81" s="1"/>
      <c r="F81" s="1"/>
      <c r="G81" s="1"/>
      <c r="H81" s="145"/>
      <c r="I81" s="145"/>
      <c r="J81" s="145"/>
      <c r="K81" s="145"/>
      <c r="L81" s="69"/>
    </row>
    <row r="82" spans="1:13" ht="12" customHeight="1" outlineLevel="1">
      <c r="A82" s="1"/>
      <c r="B82" s="1"/>
      <c r="C82" s="103"/>
      <c r="D82" s="1"/>
      <c r="E82" s="1"/>
      <c r="F82" s="1"/>
      <c r="G82" s="1"/>
      <c r="H82" s="1"/>
      <c r="I82" s="1"/>
      <c r="J82" s="1"/>
      <c r="K82" s="1"/>
      <c r="L82" s="1"/>
    </row>
    <row r="83" spans="1:13" ht="20.100000000000001" customHeight="1">
      <c r="A83" s="53">
        <v>7</v>
      </c>
      <c r="B83" s="133" t="s">
        <v>70</v>
      </c>
      <c r="C83" s="134"/>
      <c r="D83" s="134"/>
      <c r="E83" s="134"/>
      <c r="F83" s="134"/>
      <c r="G83" s="134"/>
      <c r="H83" s="134"/>
      <c r="I83" s="134"/>
      <c r="J83" s="134"/>
      <c r="K83" s="134"/>
      <c r="L83" s="42">
        <f>$L$93</f>
        <v>732</v>
      </c>
    </row>
    <row r="84" spans="1:13" ht="14.4" outlineLevel="1" thickBot="1">
      <c r="A84" s="1"/>
      <c r="B84" s="1"/>
      <c r="C84" s="103"/>
      <c r="D84" s="1"/>
      <c r="E84" s="1"/>
      <c r="F84" s="1"/>
      <c r="G84" s="1"/>
      <c r="H84" s="1"/>
      <c r="I84" s="1"/>
      <c r="J84" s="1"/>
      <c r="K84" s="1"/>
      <c r="L84" s="1"/>
    </row>
    <row r="85" spans="1:13" outlineLevel="1">
      <c r="A85" s="135" t="s">
        <v>13</v>
      </c>
      <c r="B85" s="129" t="s">
        <v>8</v>
      </c>
      <c r="C85" s="137" t="s">
        <v>19</v>
      </c>
      <c r="D85" s="139" t="s">
        <v>4</v>
      </c>
      <c r="E85" s="140"/>
      <c r="F85" s="141" t="s">
        <v>3</v>
      </c>
      <c r="G85" s="142"/>
      <c r="H85" s="139" t="s">
        <v>9</v>
      </c>
      <c r="I85" s="140"/>
      <c r="J85" s="143" t="s">
        <v>5</v>
      </c>
      <c r="K85" s="144"/>
      <c r="L85" s="129" t="s">
        <v>10</v>
      </c>
    </row>
    <row r="86" spans="1:13" ht="14.4" outlineLevel="1" thickBot="1">
      <c r="A86" s="136"/>
      <c r="B86" s="130"/>
      <c r="C86" s="138"/>
      <c r="D86" s="7" t="s">
        <v>12</v>
      </c>
      <c r="E86" s="8" t="s">
        <v>1</v>
      </c>
      <c r="F86" s="6" t="s">
        <v>12</v>
      </c>
      <c r="G86" s="5" t="s">
        <v>1</v>
      </c>
      <c r="H86" s="7" t="s">
        <v>12</v>
      </c>
      <c r="I86" s="8" t="s">
        <v>1</v>
      </c>
      <c r="J86" s="9" t="s">
        <v>12</v>
      </c>
      <c r="K86" s="5" t="s">
        <v>1</v>
      </c>
      <c r="L86" s="130"/>
    </row>
    <row r="87" spans="1:13" outlineLevel="1">
      <c r="A87" s="44" t="s">
        <v>71</v>
      </c>
      <c r="B87" s="91" t="s">
        <v>72</v>
      </c>
      <c r="C87" s="107">
        <v>39877</v>
      </c>
      <c r="D87" s="85">
        <v>10.39</v>
      </c>
      <c r="E87" s="11">
        <f>LOOKUP(D87,'Taškų '!$I$8:I$158,'Taškų '!$H$8:$H$158)</f>
        <v>39</v>
      </c>
      <c r="F87" s="82">
        <v>311</v>
      </c>
      <c r="G87" s="12">
        <f>LOOKUP(F87,'Taškų '!$E$8:$E$158,'Taškų '!$C$8:$C$158)</f>
        <v>27</v>
      </c>
      <c r="H87" s="85">
        <v>24.72</v>
      </c>
      <c r="I87" s="11">
        <f>LOOKUP(H87,'Taškų '!$D$8:$D$158,'Taškų '!$C$8:$C$158)</f>
        <v>33</v>
      </c>
      <c r="J87" s="95">
        <v>1.219212962962963E-3</v>
      </c>
      <c r="K87" s="28">
        <f>LOOKUP(J87,'Taškų '!$J$8:$J$158,'Taškų '!$H$8:$H$158)</f>
        <v>44</v>
      </c>
      <c r="L87" s="21">
        <f t="shared" ref="L87:L92" si="6">SUM(E87+G87+I87+K87)</f>
        <v>143</v>
      </c>
    </row>
    <row r="88" spans="1:13" outlineLevel="1">
      <c r="A88" s="51" t="s">
        <v>71</v>
      </c>
      <c r="B88" s="92" t="s">
        <v>73</v>
      </c>
      <c r="C88" s="108">
        <v>39651</v>
      </c>
      <c r="D88" s="86">
        <v>10.77</v>
      </c>
      <c r="E88" s="11">
        <f>LOOKUP(D88,'Taškų '!$I$8:I$158,'Taškų '!$H$8:$H$158)</f>
        <v>30</v>
      </c>
      <c r="F88" s="83">
        <v>294</v>
      </c>
      <c r="G88" s="12">
        <f>LOOKUP(F88,'Taškų '!$E$8:$E$158,'Taškų '!$C$8:$C$158)</f>
        <v>21</v>
      </c>
      <c r="H88" s="86">
        <v>38.18</v>
      </c>
      <c r="I88" s="11">
        <f>LOOKUP(H88,'Taškų '!$D$8:$D$158,'Taškų '!$C$8:$C$158)</f>
        <v>59</v>
      </c>
      <c r="J88" s="96">
        <v>1.290740740740741E-3</v>
      </c>
      <c r="K88" s="11">
        <f>LOOKUP(J88,'Taškų '!$J$8:$J$158,'Taškų '!$H$8:$H$158)</f>
        <v>32</v>
      </c>
      <c r="L88" s="13">
        <f t="shared" si="6"/>
        <v>142</v>
      </c>
    </row>
    <row r="89" spans="1:13" outlineLevel="1">
      <c r="A89" s="51" t="s">
        <v>71</v>
      </c>
      <c r="B89" s="92" t="s">
        <v>74</v>
      </c>
      <c r="C89" s="108">
        <v>39508</v>
      </c>
      <c r="D89" s="86">
        <v>10.8</v>
      </c>
      <c r="E89" s="11">
        <f>LOOKUP(D89,'Taškų '!$I$8:I$158,'Taškų '!$H$8:$H$158)</f>
        <v>28</v>
      </c>
      <c r="F89" s="83">
        <v>346</v>
      </c>
      <c r="G89" s="12">
        <f>LOOKUP(F89,'Taškų '!$E$8:$E$158,'Taškų '!$C$8:$C$158)</f>
        <v>38</v>
      </c>
      <c r="H89" s="86">
        <v>32.21</v>
      </c>
      <c r="I89" s="11">
        <f>LOOKUP(H89,'Taškų '!$D$8:$D$158,'Taškų '!$C$8:$C$158)</f>
        <v>47</v>
      </c>
      <c r="J89" s="96">
        <v>1.4671296296296296E-3</v>
      </c>
      <c r="K89" s="11">
        <f>LOOKUP(J89,'Taškų '!$J$8:$J$158,'Taškų '!$H$8:$H$158)</f>
        <v>12</v>
      </c>
      <c r="L89" s="13">
        <f t="shared" si="6"/>
        <v>125</v>
      </c>
    </row>
    <row r="90" spans="1:13" outlineLevel="1">
      <c r="A90" s="51" t="s">
        <v>71</v>
      </c>
      <c r="B90" s="92" t="s">
        <v>75</v>
      </c>
      <c r="C90" s="108">
        <v>39886</v>
      </c>
      <c r="D90" s="86">
        <v>10.73</v>
      </c>
      <c r="E90" s="11">
        <f>LOOKUP(D90,'Taškų '!$I$8:I$158,'Taškų '!$H$8:$H$158)</f>
        <v>30</v>
      </c>
      <c r="F90" s="83">
        <v>333</v>
      </c>
      <c r="G90" s="12">
        <f>LOOKUP(F90,'Taškų '!$E$8:$E$158,'Taškų '!$C$8:$C$158)</f>
        <v>34</v>
      </c>
      <c r="H90" s="86">
        <v>19.66</v>
      </c>
      <c r="I90" s="11">
        <f>LOOKUP(H90,'Taškų '!$D$8:$D$158,'Taškų '!$C$8:$C$158)</f>
        <v>24</v>
      </c>
      <c r="J90" s="96">
        <v>1.2815972222222222E-3</v>
      </c>
      <c r="K90" s="11">
        <f>LOOKUP(J90,'Taškų '!$J$8:$J$158,'Taškų '!$H$8:$H$158)</f>
        <v>34</v>
      </c>
      <c r="L90" s="13">
        <f t="shared" si="6"/>
        <v>122</v>
      </c>
    </row>
    <row r="91" spans="1:13" outlineLevel="1">
      <c r="A91" s="51" t="s">
        <v>71</v>
      </c>
      <c r="B91" s="92" t="s">
        <v>76</v>
      </c>
      <c r="C91" s="108">
        <v>39857</v>
      </c>
      <c r="D91" s="86">
        <v>9.84</v>
      </c>
      <c r="E91" s="11">
        <f>LOOKUP(D91,'Taškų '!$I$8:I$158,'Taškų '!$H$8:$H$158)</f>
        <v>51</v>
      </c>
      <c r="F91" s="83">
        <v>357</v>
      </c>
      <c r="G91" s="12">
        <f>LOOKUP(F91,'Taškų '!$E$8:$E$158,'Taškų '!$C$8:$C$158)</f>
        <v>42</v>
      </c>
      <c r="H91" s="86">
        <v>33.479999999999997</v>
      </c>
      <c r="I91" s="11">
        <f>LOOKUP(H91,'Taškų '!$D$8:$D$158,'Taškų '!$C$8:$C$158)</f>
        <v>50</v>
      </c>
      <c r="J91" s="96">
        <v>1.3474537037037038E-3</v>
      </c>
      <c r="K91" s="11">
        <f>LOOKUP(J91,'Taškų '!$J$8:$J$158,'Taškų '!$H$8:$H$158)</f>
        <v>25</v>
      </c>
      <c r="L91" s="13">
        <f t="shared" si="6"/>
        <v>168</v>
      </c>
    </row>
    <row r="92" spans="1:13" ht="14.4" outlineLevel="1" thickBot="1">
      <c r="A92" s="52" t="s">
        <v>71</v>
      </c>
      <c r="B92" s="93" t="s">
        <v>77</v>
      </c>
      <c r="C92" s="109">
        <v>40056</v>
      </c>
      <c r="D92" s="87">
        <v>9.77</v>
      </c>
      <c r="E92" s="14">
        <f>LOOKUP(D92,'Taškų '!$I$8:I$158,'Taškų '!$H$8:$H$158)</f>
        <v>54</v>
      </c>
      <c r="F92" s="84">
        <v>326</v>
      </c>
      <c r="G92" s="15">
        <f>LOOKUP(F92,'Taškų '!$E$8:$E$158,'Taškų '!$C$8:$C$158)</f>
        <v>32</v>
      </c>
      <c r="H92" s="87">
        <v>36.299999999999997</v>
      </c>
      <c r="I92" s="70">
        <f>LOOKUP(H92,'Taškų '!$D$8:$D$158,'Taškų '!$C$8:$C$158)</f>
        <v>55</v>
      </c>
      <c r="J92" s="97">
        <v>1.4547453703703704E-3</v>
      </c>
      <c r="K92" s="35">
        <f>LOOKUP(J92,'Taškų '!$J$8:$J$158,'Taškų '!$H$8:$H$158)</f>
        <v>13</v>
      </c>
      <c r="L92" s="36">
        <f t="shared" si="6"/>
        <v>154</v>
      </c>
    </row>
    <row r="93" spans="1:13" ht="14.4" outlineLevel="1" thickBot="1">
      <c r="A93" s="1"/>
      <c r="D93" s="16"/>
      <c r="E93" s="16"/>
      <c r="F93" s="16"/>
      <c r="G93" s="16"/>
      <c r="H93" s="131" t="s">
        <v>15</v>
      </c>
      <c r="I93" s="132"/>
      <c r="J93" s="132"/>
      <c r="K93" s="132"/>
      <c r="L93" s="67">
        <f>SUM(L87:L92)-MIN(L87:L92)</f>
        <v>732</v>
      </c>
    </row>
    <row r="94" spans="1:13" s="118" customFormat="1" ht="12" customHeight="1" outlineLevel="1">
      <c r="A94" s="113"/>
      <c r="B94" s="114"/>
      <c r="C94" s="115"/>
      <c r="D94" s="113"/>
      <c r="E94" s="113"/>
      <c r="F94" s="113"/>
      <c r="G94" s="113"/>
      <c r="H94" s="155"/>
      <c r="I94" s="155"/>
      <c r="J94" s="155"/>
      <c r="K94" s="155"/>
      <c r="L94" s="116"/>
      <c r="M94" s="117"/>
    </row>
    <row r="95" spans="1:13" ht="12" customHeight="1" outlineLevel="1">
      <c r="A95" s="1"/>
      <c r="B95" s="1"/>
      <c r="C95" s="103"/>
      <c r="D95" s="1"/>
      <c r="E95" s="1"/>
      <c r="F95" s="1"/>
      <c r="G95" s="1"/>
      <c r="H95" s="1"/>
      <c r="I95" s="1"/>
      <c r="J95" s="1"/>
      <c r="K95" s="1"/>
      <c r="L95" s="1"/>
    </row>
    <row r="96" spans="1:13" ht="20.100000000000001" customHeight="1">
      <c r="A96" s="42">
        <v>8</v>
      </c>
      <c r="B96" s="133" t="s">
        <v>78</v>
      </c>
      <c r="C96" s="134"/>
      <c r="D96" s="134"/>
      <c r="E96" s="134"/>
      <c r="F96" s="134"/>
      <c r="G96" s="134"/>
      <c r="H96" s="134"/>
      <c r="I96" s="134"/>
      <c r="J96" s="134"/>
      <c r="K96" s="134"/>
      <c r="L96" s="42">
        <f>$L$106</f>
        <v>709</v>
      </c>
    </row>
    <row r="97" spans="1:12" ht="8.1" customHeight="1" outlineLevel="1" thickBot="1">
      <c r="A97" s="1"/>
      <c r="B97" s="1"/>
      <c r="C97" s="103"/>
      <c r="D97" s="1"/>
      <c r="E97" s="1"/>
      <c r="F97" s="1"/>
      <c r="G97" s="1"/>
      <c r="H97" s="1"/>
      <c r="I97" s="1"/>
      <c r="J97" s="1"/>
      <c r="K97" s="1"/>
      <c r="L97" s="1"/>
    </row>
    <row r="98" spans="1:12" outlineLevel="1">
      <c r="A98" s="135" t="s">
        <v>13</v>
      </c>
      <c r="B98" s="129" t="s">
        <v>8</v>
      </c>
      <c r="C98" s="137" t="s">
        <v>19</v>
      </c>
      <c r="D98" s="139" t="s">
        <v>4</v>
      </c>
      <c r="E98" s="140"/>
      <c r="F98" s="141" t="s">
        <v>3</v>
      </c>
      <c r="G98" s="142"/>
      <c r="H98" s="139" t="s">
        <v>9</v>
      </c>
      <c r="I98" s="140"/>
      <c r="J98" s="143" t="s">
        <v>5</v>
      </c>
      <c r="K98" s="144"/>
      <c r="L98" s="129" t="s">
        <v>10</v>
      </c>
    </row>
    <row r="99" spans="1:12" ht="14.4" outlineLevel="1" thickBot="1">
      <c r="A99" s="136"/>
      <c r="B99" s="130"/>
      <c r="C99" s="138"/>
      <c r="D99" s="7" t="s">
        <v>12</v>
      </c>
      <c r="E99" s="8" t="s">
        <v>1</v>
      </c>
      <c r="F99" s="6" t="s">
        <v>12</v>
      </c>
      <c r="G99" s="5" t="s">
        <v>1</v>
      </c>
      <c r="H99" s="7" t="s">
        <v>12</v>
      </c>
      <c r="I99" s="8" t="s">
        <v>1</v>
      </c>
      <c r="J99" s="9" t="s">
        <v>12</v>
      </c>
      <c r="K99" s="5" t="s">
        <v>1</v>
      </c>
      <c r="L99" s="130"/>
    </row>
    <row r="100" spans="1:12" outlineLevel="1">
      <c r="A100" s="44" t="s">
        <v>79</v>
      </c>
      <c r="B100" s="91" t="s">
        <v>80</v>
      </c>
      <c r="C100" s="110">
        <v>39813</v>
      </c>
      <c r="D100" s="85">
        <v>10.61</v>
      </c>
      <c r="E100" s="11">
        <f>LOOKUP(D100,'Taškų '!$I$8:I$158,'Taškų '!$H$8:$H$158)</f>
        <v>32</v>
      </c>
      <c r="F100" s="82">
        <v>351</v>
      </c>
      <c r="G100" s="12">
        <f>LOOKUP(F100,'Taškų '!$E$8:$E$158,'Taškų '!$C$8:$C$158)</f>
        <v>40</v>
      </c>
      <c r="H100" s="85">
        <v>33.549999999999997</v>
      </c>
      <c r="I100" s="11">
        <f>LOOKUP(H100,'Taškų '!$D$8:$D$158,'Taškų '!$C$8:$C$158)</f>
        <v>50</v>
      </c>
      <c r="J100" s="95">
        <v>1.4479166666666666E-3</v>
      </c>
      <c r="K100" s="12">
        <f>LOOKUP(J100,'Taškų '!$J$8:$J$158,'Taškų '!$H$8:$H$158)</f>
        <v>13</v>
      </c>
      <c r="L100" s="21">
        <f t="shared" ref="L100:L105" si="7">SUM(E100+G100+I100+K100)</f>
        <v>135</v>
      </c>
    </row>
    <row r="101" spans="1:12" outlineLevel="1">
      <c r="A101" s="51" t="s">
        <v>79</v>
      </c>
      <c r="B101" s="92" t="s">
        <v>81</v>
      </c>
      <c r="C101" s="111">
        <v>39447</v>
      </c>
      <c r="D101" s="86">
        <v>9.74</v>
      </c>
      <c r="E101" s="11">
        <f>LOOKUP(D101,'Taškų '!$I$8:I$158,'Taškų '!$H$8:$H$158)</f>
        <v>54</v>
      </c>
      <c r="F101" s="83">
        <v>390</v>
      </c>
      <c r="G101" s="12">
        <f>LOOKUP(F101,'Taškų '!$E$8:$E$158,'Taškų '!$C$8:$C$158)</f>
        <v>53</v>
      </c>
      <c r="H101" s="86">
        <v>31.51</v>
      </c>
      <c r="I101" s="11">
        <f>LOOKUP(H101,'Taškų '!$D$8:$D$158,'Taškų '!$C$8:$C$158)</f>
        <v>46</v>
      </c>
      <c r="J101" s="96">
        <v>1.3475694444444444E-3</v>
      </c>
      <c r="K101" s="12">
        <f>LOOKUP(J101,'Taškų '!$J$8:$J$158,'Taškų '!$H$8:$H$158)</f>
        <v>25</v>
      </c>
      <c r="L101" s="13">
        <f t="shared" si="7"/>
        <v>178</v>
      </c>
    </row>
    <row r="102" spans="1:12" outlineLevel="1">
      <c r="A102" s="51" t="s">
        <v>79</v>
      </c>
      <c r="B102" s="92" t="s">
        <v>82</v>
      </c>
      <c r="C102" s="111">
        <v>39447</v>
      </c>
      <c r="D102" s="86">
        <v>10.62</v>
      </c>
      <c r="E102" s="11">
        <f>LOOKUP(D102,'Taškų '!$I$8:I$158,'Taškų '!$H$8:$H$158)</f>
        <v>32</v>
      </c>
      <c r="F102" s="83">
        <v>331</v>
      </c>
      <c r="G102" s="12">
        <f>LOOKUP(F102,'Taškų '!$E$8:$E$158,'Taškų '!$C$8:$C$158)</f>
        <v>33</v>
      </c>
      <c r="H102" s="86">
        <v>38.21</v>
      </c>
      <c r="I102" s="11">
        <f>LOOKUP(H102,'Taškų '!$D$8:$D$158,'Taškų '!$C$8:$C$158)</f>
        <v>59</v>
      </c>
      <c r="J102" s="96">
        <v>1.4805555555555555E-3</v>
      </c>
      <c r="K102" s="12">
        <f>LOOKUP(J102,'Taškų '!$J$8:$J$158,'Taškų '!$H$8:$H$158)</f>
        <v>11</v>
      </c>
      <c r="L102" s="13">
        <f t="shared" si="7"/>
        <v>135</v>
      </c>
    </row>
    <row r="103" spans="1:12" outlineLevel="1">
      <c r="A103" s="51" t="s">
        <v>79</v>
      </c>
      <c r="B103" s="92" t="s">
        <v>83</v>
      </c>
      <c r="C103" s="111">
        <v>39447</v>
      </c>
      <c r="D103" s="86">
        <v>10.4</v>
      </c>
      <c r="E103" s="11">
        <f>LOOKUP(D103,'Taškų '!$I$8:I$158,'Taškų '!$H$8:$H$158)</f>
        <v>36</v>
      </c>
      <c r="F103" s="83">
        <v>328</v>
      </c>
      <c r="G103" s="12">
        <f>LOOKUP(F103,'Taškų '!$E$8:$E$158,'Taškų '!$C$8:$C$158)</f>
        <v>32</v>
      </c>
      <c r="H103" s="86">
        <v>24.23</v>
      </c>
      <c r="I103" s="11">
        <f>LOOKUP(H103,'Taškų '!$D$8:$D$158,'Taškų '!$C$8:$C$158)</f>
        <v>32</v>
      </c>
      <c r="J103" s="96">
        <v>1.4604166666666667E-3</v>
      </c>
      <c r="K103" s="12">
        <f>LOOKUP(J103,'Taškų '!$J$8:$J$158,'Taškų '!$H$8:$H$158)</f>
        <v>12</v>
      </c>
      <c r="L103" s="13">
        <f t="shared" si="7"/>
        <v>112</v>
      </c>
    </row>
    <row r="104" spans="1:12" outlineLevel="1">
      <c r="A104" s="51" t="s">
        <v>79</v>
      </c>
      <c r="B104" s="92" t="s">
        <v>84</v>
      </c>
      <c r="C104" s="111">
        <v>39813</v>
      </c>
      <c r="D104" s="86">
        <v>10.11</v>
      </c>
      <c r="E104" s="11">
        <f>LOOKUP(D104,'Taškų '!$I$8:I$158,'Taškų '!$H$8:$H$158)</f>
        <v>43</v>
      </c>
      <c r="F104" s="83">
        <v>355</v>
      </c>
      <c r="G104" s="12">
        <f>LOOKUP(F104,'Taškų '!$E$8:$E$158,'Taškų '!$C$8:$C$158)</f>
        <v>41</v>
      </c>
      <c r="H104" s="86">
        <v>15.07</v>
      </c>
      <c r="I104" s="11">
        <f>LOOKUP(H104,'Taškų '!$D$8:$D$158,'Taškų '!$C$8:$C$158)</f>
        <v>14</v>
      </c>
      <c r="J104" s="96">
        <v>1.1785879629629629E-3</v>
      </c>
      <c r="K104" s="12">
        <f>LOOKUP(J104,'Taškų '!$J$8:$J$158,'Taškų '!$H$8:$H$158)</f>
        <v>51</v>
      </c>
      <c r="L104" s="13">
        <f t="shared" si="7"/>
        <v>149</v>
      </c>
    </row>
    <row r="105" spans="1:12" ht="14.4" outlineLevel="1" thickBot="1">
      <c r="A105" s="52" t="s">
        <v>79</v>
      </c>
      <c r="B105" s="93" t="s">
        <v>102</v>
      </c>
      <c r="C105" s="112">
        <v>40178</v>
      </c>
      <c r="D105" s="87">
        <v>10.95</v>
      </c>
      <c r="E105" s="14">
        <f>LOOKUP(D105,'Taškų '!$I$8:I$158,'Taškų '!$H$8:$H$158)</f>
        <v>26</v>
      </c>
      <c r="F105" s="84">
        <v>293</v>
      </c>
      <c r="G105" s="15">
        <f>LOOKUP(F105,'Taškų '!$E$8:$E$158,'Taškų '!$C$8:$C$158)</f>
        <v>21</v>
      </c>
      <c r="H105" s="87">
        <v>25.95</v>
      </c>
      <c r="I105" s="70">
        <f>LOOKUP(H105,'Taškų '!$D$8:$D$158,'Taškų '!$C$8:$C$158)</f>
        <v>35</v>
      </c>
      <c r="J105" s="97">
        <v>1.5555555555555557E-3</v>
      </c>
      <c r="K105" s="71">
        <f>LOOKUP(J105,'Taškų '!$J$8:$J$158,'Taškų '!$H$8:$H$158)</f>
        <v>5</v>
      </c>
      <c r="L105" s="36">
        <f t="shared" si="7"/>
        <v>87</v>
      </c>
    </row>
    <row r="106" spans="1:12" ht="14.4" outlineLevel="1" thickBot="1">
      <c r="A106" s="1"/>
      <c r="B106" s="18"/>
      <c r="C106" s="103"/>
      <c r="D106" s="16"/>
      <c r="E106" s="16"/>
      <c r="F106" s="16"/>
      <c r="G106" s="16"/>
      <c r="H106" s="131" t="s">
        <v>15</v>
      </c>
      <c r="I106" s="132"/>
      <c r="J106" s="132"/>
      <c r="K106" s="132"/>
      <c r="L106" s="67">
        <f>SUM(L100:L105)-MIN(L100:L105)</f>
        <v>709</v>
      </c>
    </row>
    <row r="107" spans="1:12" outlineLevel="1">
      <c r="A107" s="1"/>
      <c r="B107" s="18"/>
      <c r="C107" s="103"/>
      <c r="D107" s="1"/>
      <c r="E107" s="1"/>
      <c r="F107" s="1"/>
      <c r="G107" s="1"/>
      <c r="H107" s="145"/>
      <c r="I107" s="145"/>
      <c r="J107" s="145"/>
      <c r="K107" s="145"/>
      <c r="L107" s="69"/>
    </row>
    <row r="108" spans="1:12" outlineLevel="1">
      <c r="A108" s="1"/>
      <c r="B108" s="1"/>
      <c r="C108" s="103"/>
      <c r="D108" s="1"/>
      <c r="E108" s="1"/>
      <c r="F108" s="1"/>
      <c r="G108" s="1"/>
      <c r="H108" s="1"/>
      <c r="I108" s="1"/>
      <c r="J108" s="1"/>
      <c r="K108" s="1"/>
      <c r="L108" s="1"/>
    </row>
    <row r="109" spans="1:12" outlineLevel="1">
      <c r="A109" s="1"/>
      <c r="B109" s="1"/>
      <c r="C109" s="103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9" customHeight="1" outlineLevel="1">
      <c r="A110" s="1"/>
      <c r="B110" s="1"/>
      <c r="C110" s="103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8.25" customHeight="1" outlineLevel="1">
      <c r="A111" s="1"/>
      <c r="B111" s="1"/>
      <c r="C111" s="103"/>
      <c r="D111" s="1"/>
      <c r="E111" s="1"/>
      <c r="F111" s="1"/>
      <c r="G111" s="1"/>
      <c r="H111" s="1"/>
      <c r="I111" s="1"/>
      <c r="J111" s="1"/>
      <c r="K111" s="1"/>
      <c r="L111" s="1"/>
    </row>
    <row r="112" spans="1:12" outlineLevel="1">
      <c r="A112" s="1"/>
      <c r="B112" s="1"/>
      <c r="C112" s="103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20.100000000000001" customHeight="1">
      <c r="A113" s="42">
        <v>9</v>
      </c>
      <c r="B113" s="133" t="s">
        <v>85</v>
      </c>
      <c r="C113" s="134"/>
      <c r="D113" s="134"/>
      <c r="E113" s="134"/>
      <c r="F113" s="134"/>
      <c r="G113" s="134"/>
      <c r="H113" s="134"/>
      <c r="I113" s="134"/>
      <c r="J113" s="134"/>
      <c r="K113" s="134"/>
      <c r="L113" s="42">
        <f>$L$123</f>
        <v>933</v>
      </c>
    </row>
    <row r="114" spans="1:12" ht="14.4" outlineLevel="1" thickBot="1">
      <c r="A114" s="1"/>
      <c r="B114" s="1"/>
      <c r="C114" s="103"/>
      <c r="D114" s="1"/>
      <c r="E114" s="1"/>
      <c r="F114" s="1"/>
      <c r="G114" s="1"/>
      <c r="H114" s="1"/>
      <c r="I114" s="1"/>
      <c r="J114" s="1"/>
      <c r="K114" s="1"/>
      <c r="L114" s="1"/>
    </row>
    <row r="115" spans="1:12" outlineLevel="1">
      <c r="A115" s="135" t="s">
        <v>13</v>
      </c>
      <c r="B115" s="129" t="s">
        <v>8</v>
      </c>
      <c r="C115" s="137" t="s">
        <v>19</v>
      </c>
      <c r="D115" s="139" t="s">
        <v>4</v>
      </c>
      <c r="E115" s="140"/>
      <c r="F115" s="141" t="s">
        <v>3</v>
      </c>
      <c r="G115" s="142"/>
      <c r="H115" s="139" t="s">
        <v>9</v>
      </c>
      <c r="I115" s="140"/>
      <c r="J115" s="143" t="s">
        <v>5</v>
      </c>
      <c r="K115" s="144"/>
      <c r="L115" s="129" t="s">
        <v>10</v>
      </c>
    </row>
    <row r="116" spans="1:12" ht="14.4" outlineLevel="1" thickBot="1">
      <c r="A116" s="136"/>
      <c r="B116" s="130"/>
      <c r="C116" s="138"/>
      <c r="D116" s="7" t="s">
        <v>12</v>
      </c>
      <c r="E116" s="8" t="s">
        <v>1</v>
      </c>
      <c r="F116" s="6" t="s">
        <v>12</v>
      </c>
      <c r="G116" s="5" t="s">
        <v>1</v>
      </c>
      <c r="H116" s="7" t="s">
        <v>12</v>
      </c>
      <c r="I116" s="8" t="s">
        <v>1</v>
      </c>
      <c r="J116" s="9" t="s">
        <v>12</v>
      </c>
      <c r="K116" s="5" t="s">
        <v>1</v>
      </c>
      <c r="L116" s="130"/>
    </row>
    <row r="117" spans="1:12" outlineLevel="1">
      <c r="A117" s="44" t="s">
        <v>86</v>
      </c>
      <c r="B117" s="54" t="s">
        <v>100</v>
      </c>
      <c r="C117" s="110">
        <v>39447</v>
      </c>
      <c r="D117" s="85">
        <v>10.38</v>
      </c>
      <c r="E117" s="11">
        <f>LOOKUP(D117,'Taškų '!$I$8:I$158,'Taškų '!$H$8:$H$158)</f>
        <v>39</v>
      </c>
      <c r="F117" s="82">
        <v>328</v>
      </c>
      <c r="G117" s="12">
        <f>LOOKUP(F117,'Taškų '!$E$8:$E$158,'Taškų '!$C$8:$C$158)</f>
        <v>32</v>
      </c>
      <c r="H117" s="85">
        <v>25.92</v>
      </c>
      <c r="I117" s="11">
        <f>LOOKUP(H117,'Taškų '!$D$8:$D$158,'Taškų '!$C$8:$C$158)</f>
        <v>35</v>
      </c>
      <c r="J117" s="95">
        <v>1.4005787037037038E-3</v>
      </c>
      <c r="K117" s="12">
        <f>LOOKUP(J117,'Taškų '!$J$8:$J$158,'Taškų '!$H$8:$H$158)</f>
        <v>18</v>
      </c>
      <c r="L117" s="21">
        <f t="shared" ref="L117:L122" si="8">SUM(E117+G117+I117+K117)</f>
        <v>124</v>
      </c>
    </row>
    <row r="118" spans="1:12" outlineLevel="1">
      <c r="A118" s="48" t="s">
        <v>86</v>
      </c>
      <c r="B118" s="55" t="s">
        <v>87</v>
      </c>
      <c r="C118" s="111">
        <v>40178</v>
      </c>
      <c r="D118" s="86">
        <v>9.5500000000000007</v>
      </c>
      <c r="E118" s="11">
        <f>LOOKUP(D118,'Taškų '!$I$8:I$158,'Taškų '!$H$8:$H$158)</f>
        <v>60</v>
      </c>
      <c r="F118" s="83">
        <v>417</v>
      </c>
      <c r="G118" s="12">
        <f>LOOKUP(F118,'Taškų '!$E$8:$E$158,'Taškų '!$C$8:$C$158)</f>
        <v>62</v>
      </c>
      <c r="H118" s="86">
        <v>35.17</v>
      </c>
      <c r="I118" s="11">
        <f>LOOKUP(H118,'Taškų '!$D$8:$D$158,'Taškų '!$C$8:$C$158)</f>
        <v>53</v>
      </c>
      <c r="J118" s="96">
        <v>1.1344907407407408E-3</v>
      </c>
      <c r="K118" s="12">
        <f>LOOKUP(J118,'Taškų '!$J$8:$J$158,'Taškų '!$H$8:$H$158)</f>
        <v>60</v>
      </c>
      <c r="L118" s="13">
        <f t="shared" si="8"/>
        <v>235</v>
      </c>
    </row>
    <row r="119" spans="1:12" outlineLevel="1">
      <c r="A119" s="48" t="s">
        <v>86</v>
      </c>
      <c r="B119" s="55" t="s">
        <v>88</v>
      </c>
      <c r="C119" s="111">
        <v>39447</v>
      </c>
      <c r="D119" s="86">
        <v>9.7799999999999994</v>
      </c>
      <c r="E119" s="11">
        <f>LOOKUP(D119,'Taškų '!$I$8:I$158,'Taškų '!$H$8:$H$158)</f>
        <v>54</v>
      </c>
      <c r="F119" s="83">
        <v>362</v>
      </c>
      <c r="G119" s="12">
        <f>LOOKUP(F119,'Taškų '!$E$8:$E$158,'Taškų '!$C$8:$C$158)</f>
        <v>44</v>
      </c>
      <c r="H119" s="86">
        <v>23.55</v>
      </c>
      <c r="I119" s="11">
        <f>LOOKUP(H119,'Taškų '!$D$8:$D$158,'Taškų '!$C$8:$C$158)</f>
        <v>30</v>
      </c>
      <c r="J119" s="96">
        <v>1.1631944444444443E-3</v>
      </c>
      <c r="K119" s="12">
        <f>LOOKUP(J119,'Taškų '!$J$8:$J$158,'Taškų '!$H$8:$H$158)</f>
        <v>54</v>
      </c>
      <c r="L119" s="13">
        <f t="shared" si="8"/>
        <v>182</v>
      </c>
    </row>
    <row r="120" spans="1:12" outlineLevel="1">
      <c r="A120" s="48" t="s">
        <v>86</v>
      </c>
      <c r="B120" s="55" t="s">
        <v>89</v>
      </c>
      <c r="C120" s="111">
        <v>39447</v>
      </c>
      <c r="D120" s="86">
        <v>10.32</v>
      </c>
      <c r="E120" s="11">
        <f>LOOKUP(D120,'Taškų '!$I$8:I$158,'Taškų '!$H$8:$H$158)</f>
        <v>39</v>
      </c>
      <c r="F120" s="83">
        <v>374</v>
      </c>
      <c r="G120" s="12">
        <f>LOOKUP(F120,'Taškų '!$E$8:$E$158,'Taškų '!$C$8:$C$158)</f>
        <v>48</v>
      </c>
      <c r="H120" s="86">
        <v>38.18</v>
      </c>
      <c r="I120" s="11">
        <f>LOOKUP(H120,'Taškų '!$D$8:$D$158,'Taškų '!$C$8:$C$158)</f>
        <v>59</v>
      </c>
      <c r="J120" s="96">
        <v>1.208912037037037E-3</v>
      </c>
      <c r="K120" s="12">
        <f>LOOKUP(J120,'Taškų '!$J$8:$J$158,'Taškų '!$H$8:$H$158)</f>
        <v>46</v>
      </c>
      <c r="L120" s="13">
        <f t="shared" si="8"/>
        <v>192</v>
      </c>
    </row>
    <row r="121" spans="1:12" outlineLevel="1">
      <c r="A121" s="48" t="s">
        <v>86</v>
      </c>
      <c r="B121" s="55" t="s">
        <v>90</v>
      </c>
      <c r="C121" s="111">
        <v>39813</v>
      </c>
      <c r="D121" s="86">
        <v>9.33</v>
      </c>
      <c r="E121" s="11">
        <f>LOOKUP(D121,'Taškų '!$I$8:I$158,'Taškų '!$H$8:$H$158)</f>
        <v>66</v>
      </c>
      <c r="F121" s="83">
        <v>392</v>
      </c>
      <c r="G121" s="12">
        <f>LOOKUP(F121,'Taškų '!$E$8:$E$158,'Taškų '!$C$8:$C$158)</f>
        <v>54</v>
      </c>
      <c r="H121" s="86">
        <v>28.2</v>
      </c>
      <c r="I121" s="11">
        <f>LOOKUP(H121,'Taškų '!$D$8:$D$158,'Taškų '!$C$8:$C$158)</f>
        <v>40</v>
      </c>
      <c r="J121" s="96">
        <v>1.2681712962962963E-3</v>
      </c>
      <c r="K121" s="12">
        <f>LOOKUP(J121,'Taškų '!$J$8:$J$158,'Taškų '!$H$8:$H$158)</f>
        <v>36</v>
      </c>
      <c r="L121" s="13">
        <f t="shared" si="8"/>
        <v>196</v>
      </c>
    </row>
    <row r="122" spans="1:12" ht="14.4" outlineLevel="1" thickBot="1">
      <c r="A122" s="57" t="s">
        <v>86</v>
      </c>
      <c r="B122" s="56" t="s">
        <v>91</v>
      </c>
      <c r="C122" s="112">
        <v>39813</v>
      </c>
      <c r="D122" s="87">
        <v>10.3</v>
      </c>
      <c r="E122" s="14">
        <f>LOOKUP(D122,'Taškų '!$I$8:I$158,'Taškų '!$H$8:$H$158)</f>
        <v>39</v>
      </c>
      <c r="F122" s="84">
        <v>305</v>
      </c>
      <c r="G122" s="15">
        <f>LOOKUP(F122,'Taškų '!$E$8:$E$158,'Taškų '!$C$8:$C$158)</f>
        <v>25</v>
      </c>
      <c r="H122" s="87">
        <v>18.14</v>
      </c>
      <c r="I122" s="70">
        <f>LOOKUP(H122,'Taškų '!$D$8:$D$158,'Taškų '!$C$8:$C$158)</f>
        <v>20</v>
      </c>
      <c r="J122" s="97">
        <v>1.2159722222222222E-3</v>
      </c>
      <c r="K122" s="71">
        <f>LOOKUP(J122,'Taškų '!$J$8:$J$158,'Taškų '!$H$8:$H$158)</f>
        <v>44</v>
      </c>
      <c r="L122" s="36">
        <f t="shared" si="8"/>
        <v>128</v>
      </c>
    </row>
    <row r="123" spans="1:12" ht="14.4" outlineLevel="1" thickBot="1">
      <c r="A123" s="1"/>
      <c r="D123" s="16"/>
      <c r="E123" s="16"/>
      <c r="F123" s="16"/>
      <c r="G123" s="16"/>
      <c r="H123" s="131" t="s">
        <v>15</v>
      </c>
      <c r="I123" s="132"/>
      <c r="J123" s="132"/>
      <c r="K123" s="132"/>
      <c r="L123" s="67">
        <f>SUM(L117:L122)-MIN(L117:L122)</f>
        <v>933</v>
      </c>
    </row>
    <row r="124" spans="1:12" outlineLevel="1">
      <c r="A124" s="1"/>
      <c r="B124" s="1"/>
      <c r="C124" s="103"/>
      <c r="D124" s="1"/>
      <c r="E124" s="1"/>
      <c r="F124" s="1"/>
      <c r="G124" s="1"/>
      <c r="H124" s="145"/>
      <c r="I124" s="145"/>
      <c r="J124" s="145"/>
      <c r="K124" s="145"/>
      <c r="L124" s="69"/>
    </row>
    <row r="125" spans="1:12" outlineLevel="1">
      <c r="A125" s="1"/>
      <c r="B125" s="1"/>
      <c r="C125" s="103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20.100000000000001" customHeight="1">
      <c r="A126" s="42">
        <v>10</v>
      </c>
      <c r="B126" s="133" t="s">
        <v>92</v>
      </c>
      <c r="C126" s="134"/>
      <c r="D126" s="134"/>
      <c r="E126" s="134"/>
      <c r="F126" s="134"/>
      <c r="G126" s="134"/>
      <c r="H126" s="134"/>
      <c r="I126" s="134"/>
      <c r="J126" s="134"/>
      <c r="K126" s="134"/>
      <c r="L126" s="42">
        <f>$L$136</f>
        <v>996</v>
      </c>
    </row>
    <row r="127" spans="1:12" ht="14.4" outlineLevel="1" thickBot="1">
      <c r="A127" s="1"/>
      <c r="B127" s="1"/>
      <c r="C127" s="103"/>
      <c r="D127" s="1"/>
      <c r="E127" s="1"/>
      <c r="F127" s="1"/>
      <c r="G127" s="1"/>
      <c r="H127" s="1"/>
      <c r="I127" s="1"/>
      <c r="J127" s="1"/>
      <c r="K127" s="1"/>
      <c r="L127" s="1"/>
    </row>
    <row r="128" spans="1:12" outlineLevel="1">
      <c r="A128" s="135" t="s">
        <v>13</v>
      </c>
      <c r="B128" s="129" t="s">
        <v>8</v>
      </c>
      <c r="C128" s="137" t="s">
        <v>19</v>
      </c>
      <c r="D128" s="139" t="s">
        <v>4</v>
      </c>
      <c r="E128" s="140"/>
      <c r="F128" s="141" t="s">
        <v>3</v>
      </c>
      <c r="G128" s="142"/>
      <c r="H128" s="139" t="s">
        <v>9</v>
      </c>
      <c r="I128" s="140"/>
      <c r="J128" s="143" t="s">
        <v>5</v>
      </c>
      <c r="K128" s="144"/>
      <c r="L128" s="129" t="s">
        <v>10</v>
      </c>
    </row>
    <row r="129" spans="1:12" ht="14.4" outlineLevel="1" thickBot="1">
      <c r="A129" s="136"/>
      <c r="B129" s="130"/>
      <c r="C129" s="138"/>
      <c r="D129" s="7" t="s">
        <v>12</v>
      </c>
      <c r="E129" s="8" t="s">
        <v>1</v>
      </c>
      <c r="F129" s="6" t="s">
        <v>12</v>
      </c>
      <c r="G129" s="5" t="s">
        <v>1</v>
      </c>
      <c r="H129" s="7" t="s">
        <v>12</v>
      </c>
      <c r="I129" s="8" t="s">
        <v>1</v>
      </c>
      <c r="J129" s="9" t="s">
        <v>12</v>
      </c>
      <c r="K129" s="5" t="s">
        <v>1</v>
      </c>
      <c r="L129" s="130"/>
    </row>
    <row r="130" spans="1:12" outlineLevel="1">
      <c r="A130" s="44" t="s">
        <v>93</v>
      </c>
      <c r="B130" s="54" t="s">
        <v>94</v>
      </c>
      <c r="C130" s="110">
        <v>39513</v>
      </c>
      <c r="D130" s="85">
        <v>10.18</v>
      </c>
      <c r="E130" s="11">
        <f>LOOKUP(D130,'Taškų '!$I$8:I$158,'Taškų '!$H$8:$H$158)</f>
        <v>43</v>
      </c>
      <c r="F130" s="82">
        <v>368</v>
      </c>
      <c r="G130" s="12">
        <f>LOOKUP(F130,'Taškų '!$E$8:$E$158,'Taškų '!$C$8:$C$158)</f>
        <v>46</v>
      </c>
      <c r="H130" s="85">
        <v>44.64</v>
      </c>
      <c r="I130" s="11">
        <f>LOOKUP(H130,'Taškų '!$D$8:$D$158,'Taškų '!$C$8:$C$158)</f>
        <v>72</v>
      </c>
      <c r="J130" s="95">
        <v>1.1716435185185185E-3</v>
      </c>
      <c r="K130" s="12">
        <f>LOOKUP(J130,'Taškų '!$J$8:$J$158,'Taškų '!$H$8:$H$158)</f>
        <v>53</v>
      </c>
      <c r="L130" s="21">
        <f t="shared" ref="L130:L135" si="9">SUM(E130+G130+I130+K130)</f>
        <v>214</v>
      </c>
    </row>
    <row r="131" spans="1:12" outlineLevel="1">
      <c r="A131" s="51" t="s">
        <v>93</v>
      </c>
      <c r="B131" s="55" t="s">
        <v>95</v>
      </c>
      <c r="C131" s="111">
        <v>39922</v>
      </c>
      <c r="D131" s="86">
        <v>10.16</v>
      </c>
      <c r="E131" s="11">
        <f>LOOKUP(D131,'Taškų '!$I$8:I$158,'Taškų '!$H$8:$H$158)</f>
        <v>43</v>
      </c>
      <c r="F131" s="83">
        <v>387</v>
      </c>
      <c r="G131" s="12">
        <f>LOOKUP(F131,'Taškų '!$E$8:$E$158,'Taškų '!$C$8:$C$158)</f>
        <v>52</v>
      </c>
      <c r="H131" s="86">
        <v>31.79</v>
      </c>
      <c r="I131" s="11">
        <f>LOOKUP(H131,'Taškų '!$D$8:$D$158,'Taškų '!$C$8:$C$158)</f>
        <v>47</v>
      </c>
      <c r="J131" s="96">
        <v>1.1893518518518518E-3</v>
      </c>
      <c r="K131" s="12">
        <f>LOOKUP(J131,'Taškų '!$J$8:$J$158,'Taškų '!$H$8:$H$158)</f>
        <v>49</v>
      </c>
      <c r="L131" s="13">
        <f t="shared" si="9"/>
        <v>191</v>
      </c>
    </row>
    <row r="132" spans="1:12" outlineLevel="1">
      <c r="A132" s="51" t="s">
        <v>93</v>
      </c>
      <c r="B132" s="55" t="s">
        <v>96</v>
      </c>
      <c r="C132" s="111">
        <v>40283</v>
      </c>
      <c r="D132" s="86">
        <v>9.83</v>
      </c>
      <c r="E132" s="11">
        <f>LOOKUP(D132,'Taškų '!$I$8:I$158,'Taškų '!$H$8:$H$158)</f>
        <v>51</v>
      </c>
      <c r="F132" s="83">
        <v>411</v>
      </c>
      <c r="G132" s="12">
        <f>LOOKUP(F132,'Taškų '!$E$8:$E$158,'Taškų '!$C$8:$C$158)</f>
        <v>60</v>
      </c>
      <c r="H132" s="86">
        <v>34.32</v>
      </c>
      <c r="I132" s="11">
        <f>LOOKUP(H132,'Taškų '!$D$8:$D$158,'Taškų '!$C$8:$C$158)</f>
        <v>52</v>
      </c>
      <c r="J132" s="96">
        <v>1.2282407407407409E-3</v>
      </c>
      <c r="K132" s="12">
        <f>LOOKUP(J132,'Taškų '!$J$8:$J$158,'Taškų '!$H$8:$H$158)</f>
        <v>42</v>
      </c>
      <c r="L132" s="13">
        <f t="shared" si="9"/>
        <v>205</v>
      </c>
    </row>
    <row r="133" spans="1:12" outlineLevel="1">
      <c r="A133" s="51" t="s">
        <v>93</v>
      </c>
      <c r="B133" s="55" t="s">
        <v>97</v>
      </c>
      <c r="C133" s="111">
        <v>39711</v>
      </c>
      <c r="D133" s="86">
        <v>9.91</v>
      </c>
      <c r="E133" s="11">
        <f>LOOKUP(D133,'Taškų '!$I$8:I$158,'Taškų '!$H$8:$H$158)</f>
        <v>49</v>
      </c>
      <c r="F133" s="83">
        <v>399</v>
      </c>
      <c r="G133" s="12">
        <f>LOOKUP(F133,'Taškų '!$E$8:$E$158,'Taškų '!$C$8:$C$158)</f>
        <v>56</v>
      </c>
      <c r="H133" s="86">
        <v>22.95</v>
      </c>
      <c r="I133" s="11">
        <f>LOOKUP(H133,'Taškų '!$D$8:$D$158,'Taškų '!$C$8:$C$158)</f>
        <v>29</v>
      </c>
      <c r="J133" s="96">
        <v>1.1777777777777776E-3</v>
      </c>
      <c r="K133" s="12">
        <f>LOOKUP(J133,'Taškų '!$J$8:$J$158,'Taškų '!$H$8:$H$158)</f>
        <v>51</v>
      </c>
      <c r="L133" s="13">
        <f t="shared" si="9"/>
        <v>185</v>
      </c>
    </row>
    <row r="134" spans="1:12" outlineLevel="1">
      <c r="A134" s="51" t="s">
        <v>93</v>
      </c>
      <c r="B134" s="55" t="s">
        <v>98</v>
      </c>
      <c r="C134" s="111">
        <v>40127</v>
      </c>
      <c r="D134" s="86">
        <v>9.42</v>
      </c>
      <c r="E134" s="11">
        <f>LOOKUP(D134,'Taškų '!$I$8:I$158,'Taškų '!$H$8:$H$158)</f>
        <v>63</v>
      </c>
      <c r="F134" s="83">
        <v>346</v>
      </c>
      <c r="G134" s="12">
        <f>LOOKUP(F134,'Taškų '!$E$8:$E$158,'Taškų '!$C$8:$C$158)</f>
        <v>38</v>
      </c>
      <c r="H134" s="86">
        <v>30.9</v>
      </c>
      <c r="I134" s="11">
        <f>LOOKUP(H134,'Taškų '!$D$8:$D$158,'Taškų '!$C$8:$C$158)</f>
        <v>45</v>
      </c>
      <c r="J134" s="96">
        <v>1.1612268518518519E-3</v>
      </c>
      <c r="K134" s="12">
        <f>LOOKUP(J134,'Taškų '!$J$8:$J$158,'Taškų '!$H$8:$H$158)</f>
        <v>55</v>
      </c>
      <c r="L134" s="13">
        <f t="shared" si="9"/>
        <v>201</v>
      </c>
    </row>
    <row r="135" spans="1:12" ht="14.4" outlineLevel="1" thickBot="1">
      <c r="A135" s="52" t="s">
        <v>93</v>
      </c>
      <c r="B135" s="56" t="s">
        <v>99</v>
      </c>
      <c r="C135" s="112">
        <v>39637</v>
      </c>
      <c r="D135" s="87">
        <v>10.34</v>
      </c>
      <c r="E135" s="14">
        <f>LOOKUP(D135,'Taškų '!$I$8:I$158,'Taškų '!$H$8:$H$158)</f>
        <v>39</v>
      </c>
      <c r="F135" s="84">
        <v>367</v>
      </c>
      <c r="G135" s="15">
        <f>LOOKUP(F135,'Taškų '!$E$8:$E$158,'Taškų '!$C$8:$C$158)</f>
        <v>45</v>
      </c>
      <c r="H135" s="87">
        <v>35.79</v>
      </c>
      <c r="I135" s="70">
        <f>LOOKUP(H135,'Taškų '!$D$8:$D$158,'Taškų '!$C$8:$C$158)</f>
        <v>54</v>
      </c>
      <c r="J135" s="97">
        <v>1.2052083333333333E-3</v>
      </c>
      <c r="K135" s="71">
        <f>LOOKUP(J135,'Taškų '!$J$8:$J$158,'Taškų '!$H$8:$H$158)</f>
        <v>46</v>
      </c>
      <c r="L135" s="36">
        <f t="shared" si="9"/>
        <v>184</v>
      </c>
    </row>
    <row r="136" spans="1:12" ht="14.4" outlineLevel="1" thickBot="1">
      <c r="A136" s="1"/>
      <c r="B136" s="1"/>
      <c r="C136" s="103"/>
      <c r="D136" s="16"/>
      <c r="E136" s="16"/>
      <c r="F136" s="16"/>
      <c r="G136" s="16"/>
      <c r="H136" s="131" t="s">
        <v>15</v>
      </c>
      <c r="I136" s="132"/>
      <c r="J136" s="132"/>
      <c r="K136" s="132"/>
      <c r="L136" s="67">
        <f>SUM(L130:L135)-MIN(L130:L135)</f>
        <v>996</v>
      </c>
    </row>
    <row r="137" spans="1:12" outlineLevel="1">
      <c r="A137" s="1"/>
      <c r="B137" s="1"/>
      <c r="C137" s="103"/>
      <c r="D137" s="16"/>
      <c r="E137" s="16"/>
      <c r="F137" s="16"/>
      <c r="G137" s="16"/>
      <c r="H137" s="17"/>
      <c r="I137" s="17"/>
      <c r="J137" s="17"/>
      <c r="K137" s="17"/>
      <c r="L137" s="71"/>
    </row>
    <row r="138" spans="1:12" ht="20.100000000000001" customHeight="1">
      <c r="A138" s="42">
        <v>11</v>
      </c>
      <c r="B138" s="133" t="s">
        <v>103</v>
      </c>
      <c r="C138" s="134"/>
      <c r="D138" s="134"/>
      <c r="E138" s="134"/>
      <c r="F138" s="134"/>
      <c r="G138" s="134"/>
      <c r="H138" s="134"/>
      <c r="I138" s="134"/>
      <c r="J138" s="134"/>
      <c r="K138" s="134"/>
      <c r="L138" s="42">
        <f>L148</f>
        <v>711</v>
      </c>
    </row>
    <row r="139" spans="1:12" ht="14.4" outlineLevel="1" thickBot="1">
      <c r="A139" s="1"/>
      <c r="B139" s="1"/>
      <c r="C139" s="103"/>
      <c r="D139" s="1"/>
      <c r="E139" s="1"/>
      <c r="F139" s="1"/>
      <c r="G139" s="1"/>
      <c r="H139" s="1"/>
      <c r="I139" s="1"/>
      <c r="J139" s="1"/>
      <c r="K139" s="1"/>
      <c r="L139" s="1"/>
    </row>
    <row r="140" spans="1:12" outlineLevel="1">
      <c r="A140" s="135" t="s">
        <v>13</v>
      </c>
      <c r="B140" s="129" t="s">
        <v>8</v>
      </c>
      <c r="C140" s="137" t="s">
        <v>19</v>
      </c>
      <c r="D140" s="139" t="s">
        <v>4</v>
      </c>
      <c r="E140" s="140"/>
      <c r="F140" s="141" t="s">
        <v>3</v>
      </c>
      <c r="G140" s="142"/>
      <c r="H140" s="139" t="s">
        <v>9</v>
      </c>
      <c r="I140" s="140"/>
      <c r="J140" s="143" t="s">
        <v>5</v>
      </c>
      <c r="K140" s="144"/>
      <c r="L140" s="129" t="s">
        <v>10</v>
      </c>
    </row>
    <row r="141" spans="1:12" ht="14.4" outlineLevel="1" thickBot="1">
      <c r="A141" s="136"/>
      <c r="B141" s="130"/>
      <c r="C141" s="138"/>
      <c r="D141" s="7" t="s">
        <v>12</v>
      </c>
      <c r="E141" s="8" t="s">
        <v>1</v>
      </c>
      <c r="F141" s="6" t="s">
        <v>12</v>
      </c>
      <c r="G141" s="5" t="s">
        <v>1</v>
      </c>
      <c r="H141" s="7" t="s">
        <v>12</v>
      </c>
      <c r="I141" s="8" t="s">
        <v>1</v>
      </c>
      <c r="J141" s="9" t="s">
        <v>12</v>
      </c>
      <c r="K141" s="5" t="s">
        <v>1</v>
      </c>
      <c r="L141" s="130"/>
    </row>
    <row r="142" spans="1:12" outlineLevel="1">
      <c r="A142" s="44" t="s">
        <v>105</v>
      </c>
      <c r="B142" s="54" t="s">
        <v>106</v>
      </c>
      <c r="C142" s="110">
        <v>39447</v>
      </c>
      <c r="D142" s="85">
        <v>9.82</v>
      </c>
      <c r="E142" s="11">
        <f>LOOKUP(D142,'Taškų '!$I$8:I$158,'Taškų '!$H$8:$H$158)</f>
        <v>51</v>
      </c>
      <c r="F142" s="82">
        <v>374</v>
      </c>
      <c r="G142" s="12">
        <f>LOOKUP(F142,'Taškų '!$E$8:$E$158,'Taškų '!$C$8:$C$158)</f>
        <v>48</v>
      </c>
      <c r="H142" s="85">
        <v>19.72</v>
      </c>
      <c r="I142" s="11">
        <f>LOOKUP(H142,'Taškų '!$D$8:$D$158,'Taškų '!$C$8:$C$158)</f>
        <v>24</v>
      </c>
      <c r="J142" s="95">
        <v>1.213425925925926E-3</v>
      </c>
      <c r="K142" s="12">
        <f>LOOKUP(J142,'Taškų '!$J$8:$J$158,'Taškų '!$H$8:$H$158)</f>
        <v>45</v>
      </c>
      <c r="L142" s="21">
        <f t="shared" ref="L142:L147" si="10">SUM(E142+G142+I142+K142)</f>
        <v>168</v>
      </c>
    </row>
    <row r="143" spans="1:12" outlineLevel="1">
      <c r="A143" s="51" t="s">
        <v>105</v>
      </c>
      <c r="B143" s="55" t="s">
        <v>107</v>
      </c>
      <c r="C143" s="111">
        <v>39447</v>
      </c>
      <c r="D143" s="86">
        <v>10.210000000000001</v>
      </c>
      <c r="E143" s="11">
        <f>LOOKUP(D143,'Taškų '!$I$8:I$158,'Taškų '!$H$8:$H$158)</f>
        <v>41</v>
      </c>
      <c r="F143" s="83">
        <v>330</v>
      </c>
      <c r="G143" s="12">
        <f>LOOKUP(F143,'Taškų '!$E$8:$E$158,'Taškų '!$C$8:$C$158)</f>
        <v>33</v>
      </c>
      <c r="H143" s="86">
        <v>14.38</v>
      </c>
      <c r="I143" s="11">
        <f>LOOKUP(H143,'Taškų '!$D$8:$D$158,'Taškų '!$C$8:$C$158)</f>
        <v>13</v>
      </c>
      <c r="J143" s="96">
        <v>1.2052083333333333E-3</v>
      </c>
      <c r="K143" s="12">
        <f>LOOKUP(J143,'Taškų '!$J$8:$J$158,'Taškų '!$H$8:$H$158)</f>
        <v>46</v>
      </c>
      <c r="L143" s="13">
        <f t="shared" si="10"/>
        <v>133</v>
      </c>
    </row>
    <row r="144" spans="1:12" outlineLevel="1">
      <c r="A144" s="51" t="s">
        <v>105</v>
      </c>
      <c r="B144" s="55" t="s">
        <v>108</v>
      </c>
      <c r="C144" s="111">
        <v>39813</v>
      </c>
      <c r="D144" s="86">
        <v>10.15</v>
      </c>
      <c r="E144" s="11">
        <f>LOOKUP(D144,'Taškų '!$I$8:I$158,'Taškų '!$H$8:$H$158)</f>
        <v>43</v>
      </c>
      <c r="F144" s="83">
        <v>340</v>
      </c>
      <c r="G144" s="12">
        <f>LOOKUP(F144,'Taškų '!$E$8:$E$158,'Taškų '!$C$8:$C$158)</f>
        <v>36</v>
      </c>
      <c r="H144" s="86">
        <v>33.979999999999997</v>
      </c>
      <c r="I144" s="11">
        <f>LOOKUP(H144,'Taškų '!$D$8:$D$158,'Taškų '!$C$8:$C$158)</f>
        <v>51</v>
      </c>
      <c r="J144" s="96">
        <v>1.2454861111111111E-3</v>
      </c>
      <c r="K144" s="12">
        <f>LOOKUP(J144,'Taškų '!$J$8:$J$158,'Taškų '!$H$8:$H$158)</f>
        <v>40</v>
      </c>
      <c r="L144" s="13">
        <f t="shared" si="10"/>
        <v>170</v>
      </c>
    </row>
    <row r="145" spans="1:12" outlineLevel="1">
      <c r="A145" s="51" t="s">
        <v>105</v>
      </c>
      <c r="B145" s="55" t="s">
        <v>109</v>
      </c>
      <c r="C145" s="111">
        <v>39447</v>
      </c>
      <c r="D145" s="86">
        <v>11.06</v>
      </c>
      <c r="E145" s="11">
        <f>LOOKUP(D145,'Taškų '!$I$8:I$158,'Taškų '!$H$8:$H$158)</f>
        <v>24</v>
      </c>
      <c r="F145" s="83">
        <v>318</v>
      </c>
      <c r="G145" s="12">
        <f>LOOKUP(F145,'Taškų '!$E$8:$E$158,'Taškų '!$C$8:$C$158)</f>
        <v>29</v>
      </c>
      <c r="H145" s="86">
        <v>23.9</v>
      </c>
      <c r="I145" s="11">
        <f>LOOKUP(H145,'Taškų '!$D$8:$D$158,'Taškų '!$C$8:$C$158)</f>
        <v>31</v>
      </c>
      <c r="J145" s="96">
        <v>1.3894675925925925E-3</v>
      </c>
      <c r="K145" s="12">
        <f>LOOKUP(J145,'Taškų '!$J$8:$J$158,'Taškų '!$H$8:$H$158)</f>
        <v>20</v>
      </c>
      <c r="L145" s="13">
        <f t="shared" si="10"/>
        <v>104</v>
      </c>
    </row>
    <row r="146" spans="1:12" outlineLevel="1">
      <c r="A146" s="51" t="s">
        <v>105</v>
      </c>
      <c r="B146" s="55" t="s">
        <v>110</v>
      </c>
      <c r="C146" s="111">
        <v>39447</v>
      </c>
      <c r="D146" s="86">
        <v>10.26</v>
      </c>
      <c r="E146" s="11">
        <f>LOOKUP(D146,'Taškų '!$I$8:I$158,'Taškų '!$H$8:$H$158)</f>
        <v>41</v>
      </c>
      <c r="F146" s="83">
        <v>357</v>
      </c>
      <c r="G146" s="12">
        <f>LOOKUP(F146,'Taškų '!$E$8:$E$158,'Taškų '!$C$8:$C$158)</f>
        <v>42</v>
      </c>
      <c r="H146" s="86">
        <v>33.56</v>
      </c>
      <c r="I146" s="11">
        <f>LOOKUP(H146,'Taškų '!$D$8:$D$158,'Taškų '!$C$8:$C$158)</f>
        <v>50</v>
      </c>
      <c r="J146" s="96">
        <v>1.6002314814814813E-3</v>
      </c>
      <c r="K146" s="12">
        <f>LOOKUP(J146,'Taškų '!$J$8:$J$158,'Taškų '!$H$8:$H$158)</f>
        <v>3</v>
      </c>
      <c r="L146" s="13">
        <f t="shared" si="10"/>
        <v>136</v>
      </c>
    </row>
    <row r="147" spans="1:12" ht="14.4" outlineLevel="1" thickBot="1">
      <c r="A147" s="52" t="s">
        <v>105</v>
      </c>
      <c r="B147" s="56" t="s">
        <v>111</v>
      </c>
      <c r="C147" s="112">
        <v>40178</v>
      </c>
      <c r="D147" s="87">
        <v>10.59</v>
      </c>
      <c r="E147" s="14">
        <f>LOOKUP(D147,'Taškų '!$I$8:I$158,'Taškų '!$H$8:$H$158)</f>
        <v>34</v>
      </c>
      <c r="F147" s="84">
        <v>285</v>
      </c>
      <c r="G147" s="15">
        <f>LOOKUP(F147,'Taškų '!$E$8:$E$158,'Taškų '!$C$8:$C$158)</f>
        <v>18</v>
      </c>
      <c r="H147" s="87">
        <v>18.899999999999999</v>
      </c>
      <c r="I147" s="70">
        <f>LOOKUP(H147,'Taškų '!$D$8:$D$158,'Taškų '!$C$8:$C$158)</f>
        <v>22</v>
      </c>
      <c r="J147" s="97">
        <v>2.4238425925925929E-3</v>
      </c>
      <c r="K147" s="71">
        <f>LOOKUP(J147,'Taškų '!$J$8:$J$158,'Taškų '!$H$8:$H$158)</f>
        <v>0</v>
      </c>
      <c r="L147" s="36">
        <f t="shared" si="10"/>
        <v>74</v>
      </c>
    </row>
    <row r="148" spans="1:12" ht="14.4" outlineLevel="1" thickBot="1">
      <c r="A148" s="1"/>
      <c r="B148" s="1"/>
      <c r="C148" s="103"/>
      <c r="D148" s="16"/>
      <c r="E148" s="16"/>
      <c r="F148" s="16"/>
      <c r="G148" s="16"/>
      <c r="H148" s="131" t="s">
        <v>15</v>
      </c>
      <c r="I148" s="132"/>
      <c r="J148" s="132"/>
      <c r="K148" s="132"/>
      <c r="L148" s="67">
        <f>SUM(L142:L147)-MIN(L142:L147)</f>
        <v>711</v>
      </c>
    </row>
    <row r="149" spans="1:12" outlineLevel="1">
      <c r="A149" s="1"/>
      <c r="B149" s="1"/>
      <c r="C149" s="103"/>
      <c r="D149" s="16"/>
      <c r="E149" s="16"/>
      <c r="F149" s="16"/>
      <c r="G149" s="16"/>
      <c r="H149" s="17"/>
      <c r="I149" s="17"/>
      <c r="J149" s="17"/>
      <c r="K149" s="17"/>
      <c r="L149" s="71"/>
    </row>
    <row r="150" spans="1:12" ht="20.100000000000001" customHeight="1">
      <c r="A150" s="42">
        <v>12</v>
      </c>
      <c r="B150" s="133" t="s">
        <v>112</v>
      </c>
      <c r="C150" s="134"/>
      <c r="D150" s="134"/>
      <c r="E150" s="134"/>
      <c r="F150" s="134"/>
      <c r="G150" s="134"/>
      <c r="H150" s="134"/>
      <c r="I150" s="134"/>
      <c r="J150" s="134"/>
      <c r="K150" s="134"/>
      <c r="L150" s="42">
        <f>L160</f>
        <v>704</v>
      </c>
    </row>
    <row r="151" spans="1:12" ht="14.4" outlineLevel="1" thickBot="1">
      <c r="A151" s="1"/>
      <c r="B151" s="1"/>
      <c r="C151" s="103"/>
      <c r="D151" s="1"/>
      <c r="E151" s="1"/>
      <c r="F151" s="1"/>
      <c r="G151" s="1"/>
      <c r="H151" s="1"/>
      <c r="I151" s="1"/>
      <c r="J151" s="1"/>
      <c r="K151" s="1"/>
      <c r="L151" s="1"/>
    </row>
    <row r="152" spans="1:12" outlineLevel="1">
      <c r="A152" s="135" t="s">
        <v>13</v>
      </c>
      <c r="B152" s="129" t="s">
        <v>8</v>
      </c>
      <c r="C152" s="137" t="s">
        <v>19</v>
      </c>
      <c r="D152" s="139" t="s">
        <v>4</v>
      </c>
      <c r="E152" s="140"/>
      <c r="F152" s="141" t="s">
        <v>3</v>
      </c>
      <c r="G152" s="142"/>
      <c r="H152" s="139" t="s">
        <v>9</v>
      </c>
      <c r="I152" s="140"/>
      <c r="J152" s="143" t="s">
        <v>5</v>
      </c>
      <c r="K152" s="144"/>
      <c r="L152" s="129" t="s">
        <v>10</v>
      </c>
    </row>
    <row r="153" spans="1:12" ht="14.4" outlineLevel="1" thickBot="1">
      <c r="A153" s="136"/>
      <c r="B153" s="130"/>
      <c r="C153" s="138"/>
      <c r="D153" s="7" t="s">
        <v>12</v>
      </c>
      <c r="E153" s="8" t="s">
        <v>1</v>
      </c>
      <c r="F153" s="6" t="s">
        <v>12</v>
      </c>
      <c r="G153" s="5" t="s">
        <v>1</v>
      </c>
      <c r="H153" s="7" t="s">
        <v>12</v>
      </c>
      <c r="I153" s="8" t="s">
        <v>1</v>
      </c>
      <c r="J153" s="9" t="s">
        <v>12</v>
      </c>
      <c r="K153" s="5" t="s">
        <v>1</v>
      </c>
      <c r="L153" s="130"/>
    </row>
    <row r="154" spans="1:12" outlineLevel="1">
      <c r="A154" s="44" t="s">
        <v>113</v>
      </c>
      <c r="B154" s="54" t="s">
        <v>114</v>
      </c>
      <c r="C154" s="110">
        <v>39813</v>
      </c>
      <c r="D154" s="85">
        <v>9.91</v>
      </c>
      <c r="E154" s="11">
        <f>LOOKUP(D154,'Taškų '!$I$8:I$158,'Taškų '!$H$8:$H$158)</f>
        <v>49</v>
      </c>
      <c r="F154" s="82">
        <v>271</v>
      </c>
      <c r="G154" s="12">
        <f>LOOKUP(F154,'Taškų '!$E$8:$E$158,'Taškų '!$C$8:$C$158)</f>
        <v>13</v>
      </c>
      <c r="H154" s="85">
        <v>24.01</v>
      </c>
      <c r="I154" s="11">
        <f>LOOKUP(H154,'Taškų '!$D$8:$D$158,'Taškų '!$C$8:$C$158)</f>
        <v>31</v>
      </c>
      <c r="J154" s="95">
        <v>1.3436342592592593E-3</v>
      </c>
      <c r="K154" s="12">
        <f>LOOKUP(J154,'Taškų '!$J$8:$J$158,'Taškų '!$H$8:$H$158)</f>
        <v>25</v>
      </c>
      <c r="L154" s="21">
        <f t="shared" ref="L154:L159" si="11">SUM(E154+G154+I154+K154)</f>
        <v>118</v>
      </c>
    </row>
    <row r="155" spans="1:12" outlineLevel="1">
      <c r="A155" s="51" t="s">
        <v>113</v>
      </c>
      <c r="B155" s="55" t="s">
        <v>115</v>
      </c>
      <c r="C155" s="111">
        <v>39813</v>
      </c>
      <c r="D155" s="86">
        <v>9.1199999999999992</v>
      </c>
      <c r="E155" s="11">
        <f>LOOKUP(D155,'Taškų '!$I$8:I$158,'Taškų '!$H$8:$H$158)</f>
        <v>72</v>
      </c>
      <c r="F155" s="83">
        <v>363</v>
      </c>
      <c r="G155" s="12">
        <f>LOOKUP(F155,'Taškų '!$E$8:$E$158,'Taškų '!$C$8:$C$158)</f>
        <v>44</v>
      </c>
      <c r="H155" s="86">
        <v>13.68</v>
      </c>
      <c r="I155" s="11">
        <f>LOOKUP(H155,'Taškų '!$D$8:$D$158,'Taškų '!$C$8:$C$158)</f>
        <v>12</v>
      </c>
      <c r="J155" s="96">
        <v>1.1447916666666666E-3</v>
      </c>
      <c r="K155" s="12">
        <f>LOOKUP(J155,'Taškų '!$J$8:$J$158,'Taškų '!$H$8:$H$158)</f>
        <v>58</v>
      </c>
      <c r="L155" s="13">
        <f t="shared" si="11"/>
        <v>186</v>
      </c>
    </row>
    <row r="156" spans="1:12" outlineLevel="1">
      <c r="A156" s="51" t="s">
        <v>113</v>
      </c>
      <c r="B156" s="55" t="s">
        <v>116</v>
      </c>
      <c r="C156" s="111">
        <v>39813</v>
      </c>
      <c r="D156" s="86">
        <v>10.93</v>
      </c>
      <c r="E156" s="11">
        <f>LOOKUP(D156,'Taškų '!$I$8:I$158,'Taškų '!$H$8:$H$158)</f>
        <v>26</v>
      </c>
      <c r="F156" s="83">
        <v>262</v>
      </c>
      <c r="G156" s="12">
        <f>LOOKUP(F156,'Taškų '!$E$8:$E$158,'Taškų '!$C$8:$C$158)</f>
        <v>10</v>
      </c>
      <c r="H156" s="86">
        <v>27.06</v>
      </c>
      <c r="I156" s="11">
        <f>LOOKUP(H156,'Taškų '!$D$8:$D$158,'Taškų '!$C$8:$C$158)</f>
        <v>37</v>
      </c>
      <c r="J156" s="96">
        <v>1.4805555555555555E-3</v>
      </c>
      <c r="K156" s="12">
        <f>LOOKUP(J156,'Taškų '!$J$8:$J$158,'Taškų '!$H$8:$H$158)</f>
        <v>11</v>
      </c>
      <c r="L156" s="13">
        <f t="shared" si="11"/>
        <v>84</v>
      </c>
    </row>
    <row r="157" spans="1:12" outlineLevel="1">
      <c r="A157" s="51" t="s">
        <v>113</v>
      </c>
      <c r="B157" s="55" t="s">
        <v>117</v>
      </c>
      <c r="C157" s="111">
        <v>39447</v>
      </c>
      <c r="D157" s="86">
        <v>10.52</v>
      </c>
      <c r="E157" s="11">
        <f>LOOKUP(D157,'Taškų '!$I$8:I$158,'Taškų '!$H$8:$H$158)</f>
        <v>34</v>
      </c>
      <c r="F157" s="83">
        <v>306</v>
      </c>
      <c r="G157" s="12">
        <f>LOOKUP(F157,'Taškų '!$E$8:$E$158,'Taškų '!$C$8:$C$158)</f>
        <v>25</v>
      </c>
      <c r="H157" s="86">
        <v>24.52</v>
      </c>
      <c r="I157" s="11">
        <f>LOOKUP(H157,'Taškų '!$D$8:$D$158,'Taškų '!$C$8:$C$158)</f>
        <v>32</v>
      </c>
      <c r="J157" s="96">
        <v>1.3686342592592593E-3</v>
      </c>
      <c r="K157" s="12">
        <f>LOOKUP(J157,'Taškų '!$J$8:$J$158,'Taškų '!$H$8:$H$158)</f>
        <v>22</v>
      </c>
      <c r="L157" s="13">
        <f t="shared" si="11"/>
        <v>113</v>
      </c>
    </row>
    <row r="158" spans="1:12" outlineLevel="1">
      <c r="A158" s="51" t="s">
        <v>113</v>
      </c>
      <c r="B158" s="55" t="s">
        <v>118</v>
      </c>
      <c r="C158" s="111">
        <v>39447</v>
      </c>
      <c r="D158" s="86">
        <v>9.89</v>
      </c>
      <c r="E158" s="11">
        <f>LOOKUP(D158,'Taškų '!$I$8:I$158,'Taškų '!$H$8:$H$158)</f>
        <v>51</v>
      </c>
      <c r="F158" s="83">
        <v>366</v>
      </c>
      <c r="G158" s="12">
        <f>LOOKUP(F158,'Taškų '!$E$8:$E$158,'Taškų '!$C$8:$C$158)</f>
        <v>45</v>
      </c>
      <c r="H158" s="86">
        <v>28.11</v>
      </c>
      <c r="I158" s="11">
        <f>LOOKUP(H158,'Taškų '!$D$8:$D$158,'Taškų '!$C$8:$C$158)</f>
        <v>39</v>
      </c>
      <c r="J158" s="96">
        <v>1.2282407407407409E-3</v>
      </c>
      <c r="K158" s="12">
        <f>LOOKUP(J158,'Taškų '!$J$8:$J$158,'Taškų '!$H$8:$H$158)</f>
        <v>42</v>
      </c>
      <c r="L158" s="13">
        <f t="shared" si="11"/>
        <v>177</v>
      </c>
    </row>
    <row r="159" spans="1:12" ht="14.4" outlineLevel="1" thickBot="1">
      <c r="A159" s="52" t="s">
        <v>113</v>
      </c>
      <c r="B159" s="56" t="s">
        <v>119</v>
      </c>
      <c r="C159" s="112">
        <v>39447</v>
      </c>
      <c r="D159" s="87">
        <v>9.84</v>
      </c>
      <c r="E159" s="14">
        <f>LOOKUP(D159,'Taškų '!$I$8:I$158,'Taškų '!$H$8:$H$158)</f>
        <v>51</v>
      </c>
      <c r="F159" s="87"/>
      <c r="G159" s="15">
        <v>0</v>
      </c>
      <c r="H159" s="87">
        <v>21.28</v>
      </c>
      <c r="I159" s="70">
        <f>LOOKUP(H159,'Taškų '!$D$8:$D$158,'Taškų '!$C$8:$C$158)</f>
        <v>26</v>
      </c>
      <c r="J159" s="97">
        <v>1.2865740740740741E-3</v>
      </c>
      <c r="K159" s="71">
        <f>LOOKUP(J159,'Taškų '!$J$8:$J$158,'Taškų '!$H$8:$H$158)</f>
        <v>33</v>
      </c>
      <c r="L159" s="36">
        <f t="shared" si="11"/>
        <v>110</v>
      </c>
    </row>
    <row r="160" spans="1:12" ht="14.4" outlineLevel="1" thickBot="1">
      <c r="A160" s="1"/>
      <c r="B160" s="1"/>
      <c r="C160" s="103"/>
      <c r="D160" s="16"/>
      <c r="E160" s="16"/>
      <c r="F160" s="16">
        <v>209</v>
      </c>
      <c r="G160" s="16"/>
      <c r="H160" s="131" t="s">
        <v>15</v>
      </c>
      <c r="I160" s="132"/>
      <c r="J160" s="132"/>
      <c r="K160" s="132"/>
      <c r="L160" s="67">
        <f>SUM(L154:L159)-MIN(L154:L159)</f>
        <v>704</v>
      </c>
    </row>
    <row r="161" spans="1:12" ht="12.75" customHeight="1" outlineLevel="1">
      <c r="A161" s="1"/>
      <c r="B161" s="1"/>
      <c r="C161" s="103"/>
      <c r="D161" s="1"/>
      <c r="E161" s="1"/>
      <c r="F161" s="1"/>
      <c r="G161" s="1"/>
      <c r="H161" s="145"/>
      <c r="I161" s="145"/>
      <c r="J161" s="145"/>
      <c r="K161" s="145"/>
      <c r="L161" s="69"/>
    </row>
    <row r="162" spans="1:12" hidden="1" outlineLevel="1">
      <c r="A162" s="43"/>
      <c r="B162" s="43"/>
      <c r="C162" s="105"/>
      <c r="D162" s="43"/>
      <c r="E162" s="43"/>
      <c r="F162" s="43"/>
      <c r="G162" s="43"/>
      <c r="H162" s="43"/>
      <c r="I162" s="43"/>
      <c r="J162" s="58"/>
      <c r="K162" s="43"/>
      <c r="L162" s="43"/>
    </row>
    <row r="163" spans="1:12" ht="11.25" customHeight="1">
      <c r="B163" s="59"/>
    </row>
    <row r="164" spans="1:12" outlineLevel="1">
      <c r="B164" s="151" t="s">
        <v>22</v>
      </c>
      <c r="C164" s="151"/>
      <c r="G164" s="152" t="s">
        <v>23</v>
      </c>
      <c r="H164" s="152"/>
      <c r="I164" s="152"/>
      <c r="J164" s="152"/>
    </row>
    <row r="165" spans="1:12" outlineLevel="1">
      <c r="A165" s="43"/>
      <c r="B165" s="43"/>
      <c r="C165" s="105"/>
      <c r="D165" s="43"/>
      <c r="E165" s="43"/>
      <c r="F165" s="43"/>
      <c r="G165" s="43"/>
      <c r="H165" s="43"/>
      <c r="I165" s="43"/>
      <c r="J165" s="58"/>
      <c r="K165" s="58"/>
      <c r="L165" s="43"/>
    </row>
    <row r="166" spans="1:12" outlineLevel="1">
      <c r="A166" s="43"/>
      <c r="B166" s="43"/>
      <c r="C166" s="105"/>
      <c r="D166" s="60"/>
      <c r="E166" s="60"/>
      <c r="F166" s="60"/>
      <c r="G166" s="60"/>
      <c r="H166" s="60"/>
      <c r="I166" s="60"/>
      <c r="J166" s="61"/>
      <c r="K166" s="60"/>
      <c r="L166" s="43"/>
    </row>
    <row r="167" spans="1:12" outlineLevel="1">
      <c r="A167" s="43"/>
      <c r="B167" s="153" t="s">
        <v>24</v>
      </c>
      <c r="C167" s="153"/>
      <c r="D167" s="89"/>
      <c r="E167" s="90"/>
      <c r="F167" s="90"/>
      <c r="G167" s="154" t="s">
        <v>25</v>
      </c>
      <c r="H167" s="154"/>
      <c r="I167" s="154"/>
      <c r="J167" s="154"/>
      <c r="K167" s="43"/>
      <c r="L167" s="43"/>
    </row>
    <row r="168" spans="1:12" outlineLevel="1">
      <c r="A168" s="43"/>
      <c r="B168" s="62"/>
      <c r="C168" s="105"/>
      <c r="D168" s="63"/>
      <c r="E168" s="43"/>
      <c r="F168" s="43"/>
      <c r="G168" s="43"/>
      <c r="H168" s="43"/>
      <c r="I168" s="43"/>
      <c r="J168" s="58"/>
      <c r="K168" s="43"/>
      <c r="L168" s="43"/>
    </row>
    <row r="169" spans="1:12" outlineLevel="1">
      <c r="A169" s="43"/>
      <c r="B169" s="62"/>
      <c r="C169" s="105"/>
      <c r="D169" s="63"/>
      <c r="E169" s="43"/>
      <c r="F169" s="43"/>
      <c r="G169" s="43"/>
      <c r="H169" s="43"/>
      <c r="I169" s="43"/>
      <c r="J169" s="58"/>
      <c r="K169" s="43"/>
      <c r="L169" s="43"/>
    </row>
    <row r="170" spans="1:12" outlineLevel="1">
      <c r="A170" s="43"/>
      <c r="B170" s="62"/>
      <c r="C170" s="105"/>
      <c r="D170" s="63"/>
      <c r="E170" s="43"/>
      <c r="F170" s="43"/>
      <c r="G170" s="43"/>
      <c r="H170" s="43"/>
      <c r="I170" s="43"/>
      <c r="J170" s="58"/>
      <c r="K170" s="43"/>
      <c r="L170" s="43"/>
    </row>
    <row r="171" spans="1:12" outlineLevel="1">
      <c r="A171" s="43"/>
      <c r="B171" s="62"/>
      <c r="C171" s="105"/>
      <c r="D171" s="63"/>
      <c r="E171" s="43"/>
      <c r="F171" s="43"/>
      <c r="G171" s="43"/>
      <c r="H171" s="43"/>
      <c r="I171" s="43"/>
      <c r="J171" s="58"/>
      <c r="K171" s="43"/>
      <c r="L171" s="43"/>
    </row>
    <row r="172" spans="1:12" outlineLevel="1">
      <c r="A172" s="43"/>
      <c r="B172" s="62"/>
      <c r="C172" s="105"/>
      <c r="D172" s="63"/>
      <c r="E172" s="43"/>
      <c r="F172" s="43"/>
      <c r="G172" s="43"/>
      <c r="H172" s="43"/>
      <c r="I172" s="43"/>
      <c r="J172" s="58"/>
      <c r="K172" s="43"/>
      <c r="L172" s="43"/>
    </row>
    <row r="173" spans="1:12" outlineLevel="1">
      <c r="D173" s="43"/>
      <c r="E173" s="43"/>
      <c r="F173" s="43"/>
      <c r="G173" s="43"/>
      <c r="H173" s="43"/>
      <c r="I173" s="43"/>
      <c r="J173" s="58"/>
      <c r="K173" s="58"/>
      <c r="L173" s="43"/>
    </row>
    <row r="174" spans="1:12" outlineLevel="1"/>
    <row r="175" spans="1:12" ht="15" customHeight="1" outlineLevel="1"/>
    <row r="176" spans="1:12" ht="20.100000000000001" hidden="1" customHeight="1">
      <c r="B176" s="59"/>
    </row>
    <row r="177" spans="1:12" outlineLevel="1"/>
    <row r="178" spans="1:12" outlineLevel="1">
      <c r="A178" s="43"/>
      <c r="B178" s="43"/>
      <c r="C178" s="105"/>
      <c r="D178" s="43"/>
      <c r="E178" s="43"/>
      <c r="F178" s="43"/>
      <c r="G178" s="43"/>
      <c r="H178" s="43"/>
      <c r="I178" s="43"/>
      <c r="J178" s="58"/>
      <c r="K178" s="58"/>
      <c r="L178" s="43"/>
    </row>
    <row r="179" spans="1:12" outlineLevel="1">
      <c r="A179" s="43"/>
      <c r="B179" s="43"/>
      <c r="C179" s="105"/>
      <c r="D179" s="60"/>
      <c r="E179" s="60"/>
      <c r="F179" s="60"/>
      <c r="G179" s="60"/>
      <c r="H179" s="60"/>
      <c r="I179" s="60"/>
      <c r="J179" s="61"/>
      <c r="K179" s="60"/>
      <c r="L179" s="43"/>
    </row>
    <row r="180" spans="1:12" outlineLevel="1">
      <c r="A180" s="43"/>
      <c r="B180" s="62"/>
      <c r="C180" s="105"/>
      <c r="D180" s="63"/>
      <c r="E180" s="43"/>
      <c r="F180" s="43"/>
      <c r="G180" s="43"/>
      <c r="H180" s="43"/>
      <c r="I180" s="43"/>
      <c r="J180" s="58"/>
      <c r="K180" s="43"/>
      <c r="L180" s="43"/>
    </row>
    <row r="181" spans="1:12" outlineLevel="1">
      <c r="A181" s="43"/>
      <c r="B181" s="62"/>
      <c r="C181" s="105"/>
      <c r="D181" s="63"/>
      <c r="E181" s="43"/>
      <c r="F181" s="43"/>
      <c r="G181" s="43"/>
      <c r="H181" s="43"/>
      <c r="I181" s="43"/>
      <c r="J181" s="58"/>
      <c r="K181" s="43"/>
      <c r="L181" s="43"/>
    </row>
    <row r="182" spans="1:12" hidden="1" outlineLevel="1">
      <c r="A182" s="43"/>
      <c r="B182" s="62"/>
      <c r="C182" s="105"/>
      <c r="D182" s="63"/>
      <c r="E182" s="43"/>
      <c r="F182" s="43"/>
      <c r="G182" s="43"/>
      <c r="H182" s="43"/>
      <c r="I182" s="43"/>
      <c r="J182" s="58"/>
      <c r="K182" s="43"/>
      <c r="L182" s="43"/>
    </row>
    <row r="183" spans="1:12" outlineLevel="1">
      <c r="A183" s="43"/>
      <c r="B183" s="62"/>
      <c r="C183" s="105"/>
      <c r="D183" s="63"/>
      <c r="E183" s="43"/>
      <c r="F183" s="43"/>
      <c r="G183" s="43"/>
      <c r="H183" s="43"/>
      <c r="I183" s="43"/>
      <c r="J183" s="58"/>
      <c r="K183" s="43"/>
      <c r="L183" s="43"/>
    </row>
    <row r="184" spans="1:12" outlineLevel="1">
      <c r="A184" s="43"/>
      <c r="B184" s="62"/>
      <c r="C184" s="105"/>
      <c r="D184" s="63"/>
      <c r="E184" s="43"/>
      <c r="F184" s="43"/>
      <c r="G184" s="43"/>
      <c r="H184" s="43"/>
      <c r="I184" s="43"/>
      <c r="J184" s="58"/>
      <c r="K184" s="43"/>
      <c r="L184" s="43"/>
    </row>
    <row r="185" spans="1:12" outlineLevel="1">
      <c r="A185" s="43"/>
      <c r="B185" s="62"/>
      <c r="C185" s="105"/>
      <c r="D185" s="63"/>
      <c r="E185" s="43"/>
      <c r="F185" s="43"/>
      <c r="G185" s="43"/>
      <c r="H185" s="43"/>
      <c r="I185" s="43"/>
      <c r="J185" s="58"/>
      <c r="K185" s="43"/>
      <c r="L185" s="43"/>
    </row>
    <row r="186" spans="1:12" outlineLevel="1">
      <c r="D186" s="43"/>
      <c r="E186" s="43"/>
      <c r="F186" s="43"/>
      <c r="G186" s="43"/>
      <c r="H186" s="43"/>
      <c r="I186" s="43"/>
      <c r="J186" s="58"/>
      <c r="K186" s="58"/>
      <c r="L186" s="43"/>
    </row>
    <row r="187" spans="1:12" outlineLevel="1"/>
    <row r="188" spans="1:12" outlineLevel="1"/>
    <row r="189" spans="1:12" ht="20.100000000000001" hidden="1" customHeight="1">
      <c r="B189" s="59"/>
    </row>
    <row r="190" spans="1:12" outlineLevel="1"/>
    <row r="191" spans="1:12" outlineLevel="1">
      <c r="A191" s="43"/>
      <c r="B191" s="43"/>
      <c r="C191" s="105"/>
      <c r="D191" s="43"/>
      <c r="E191" s="43"/>
      <c r="F191" s="43"/>
      <c r="G191" s="43"/>
      <c r="H191" s="43"/>
      <c r="I191" s="43"/>
      <c r="J191" s="58"/>
      <c r="K191" s="58"/>
      <c r="L191" s="43"/>
    </row>
    <row r="192" spans="1:12" outlineLevel="1">
      <c r="A192" s="43"/>
      <c r="B192" s="43"/>
      <c r="C192" s="105"/>
      <c r="D192" s="60"/>
      <c r="E192" s="60"/>
      <c r="F192" s="60"/>
      <c r="G192" s="60"/>
      <c r="H192" s="60"/>
      <c r="I192" s="60"/>
      <c r="J192" s="61"/>
      <c r="K192" s="60"/>
      <c r="L192" s="43"/>
    </row>
    <row r="193" spans="1:12" outlineLevel="1">
      <c r="A193" s="43"/>
      <c r="B193" s="64"/>
      <c r="C193" s="106"/>
      <c r="D193" s="63"/>
      <c r="E193" s="43"/>
      <c r="F193" s="43"/>
      <c r="G193" s="43"/>
      <c r="H193" s="43"/>
      <c r="I193" s="43"/>
      <c r="J193" s="58"/>
      <c r="K193" s="43"/>
      <c r="L193" s="43"/>
    </row>
    <row r="194" spans="1:12" outlineLevel="1">
      <c r="A194" s="43"/>
      <c r="B194" s="64"/>
      <c r="C194" s="106"/>
      <c r="D194" s="63"/>
      <c r="E194" s="43"/>
      <c r="F194" s="43"/>
      <c r="G194" s="43"/>
      <c r="H194" s="43"/>
      <c r="I194" s="43"/>
      <c r="J194" s="58"/>
      <c r="K194" s="43"/>
      <c r="L194" s="43"/>
    </row>
    <row r="195" spans="1:12" outlineLevel="1">
      <c r="A195" s="43"/>
      <c r="B195" s="64"/>
      <c r="C195" s="106"/>
      <c r="D195" s="63"/>
      <c r="E195" s="43"/>
      <c r="F195" s="43"/>
      <c r="G195" s="43"/>
      <c r="H195" s="43"/>
      <c r="I195" s="43"/>
      <c r="J195" s="58"/>
      <c r="K195" s="43"/>
      <c r="L195" s="43"/>
    </row>
    <row r="196" spans="1:12" outlineLevel="1">
      <c r="A196" s="43"/>
      <c r="B196" s="64"/>
      <c r="C196" s="106"/>
      <c r="D196" s="63"/>
      <c r="E196" s="43"/>
      <c r="F196" s="43"/>
      <c r="G196" s="43"/>
      <c r="H196" s="43"/>
      <c r="I196" s="43"/>
      <c r="J196" s="58"/>
      <c r="K196" s="43"/>
      <c r="L196" s="43"/>
    </row>
    <row r="197" spans="1:12" outlineLevel="1">
      <c r="A197" s="43"/>
      <c r="B197" s="62"/>
      <c r="C197" s="105"/>
      <c r="D197" s="63"/>
      <c r="E197" s="43"/>
      <c r="F197" s="43"/>
      <c r="G197" s="43"/>
      <c r="H197" s="43"/>
      <c r="I197" s="43"/>
      <c r="J197" s="58"/>
      <c r="K197" s="43"/>
      <c r="L197" s="43"/>
    </row>
    <row r="198" spans="1:12" outlineLevel="1">
      <c r="A198" s="43"/>
      <c r="B198" s="62"/>
      <c r="C198" s="105"/>
      <c r="D198" s="63"/>
      <c r="E198" s="43"/>
      <c r="F198" s="43"/>
      <c r="G198" s="43"/>
      <c r="H198" s="43"/>
      <c r="I198" s="43"/>
      <c r="J198" s="58"/>
      <c r="K198" s="43"/>
      <c r="L198" s="43"/>
    </row>
    <row r="199" spans="1:12" outlineLevel="1">
      <c r="D199" s="43"/>
      <c r="E199" s="43"/>
      <c r="F199" s="43"/>
      <c r="G199" s="43"/>
      <c r="H199" s="43"/>
      <c r="I199" s="43"/>
      <c r="J199" s="58"/>
      <c r="K199" s="58"/>
      <c r="L199" s="43"/>
    </row>
    <row r="200" spans="1:12" outlineLevel="1"/>
    <row r="201" spans="1:12" outlineLevel="1"/>
    <row r="202" spans="1:12"/>
    <row r="203" spans="1:12"/>
    <row r="204" spans="1:12"/>
    <row r="205" spans="1:12"/>
    <row r="206" spans="1:12"/>
    <row r="207" spans="1:12"/>
    <row r="208" spans="1:12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</sheetData>
  <customSheetViews>
    <customSheetView guid="{16CA44E9-3C3B-11D6-ADD5-DAC336D76101}" showPageBreaks="1" showGridLines="0" showRowCol="0" outlineSymbols="0" showRuler="0">
      <selection activeCell="B1" sqref="B1:K1"/>
      <pageMargins left="0.35433070866141736" right="0.15748031496062992" top="0.78740157480314965" bottom="0.78740157480314965" header="0.51181102362204722" footer="0.51181102362204722"/>
      <pageSetup paperSize="9" orientation="portrait" horizontalDpi="300" verticalDpi="300" r:id="rId1"/>
      <headerFooter alignWithMargins="0"/>
    </customSheetView>
    <customSheetView guid="{7ED78906-3144-11D6-ADD5-ED0FC6E62A1A}" outlineSymbols="0" showRuler="0">
      <selection activeCell="B5" sqref="B5"/>
      <pageMargins left="0.15748031496062992" right="0.15748031496062992" top="0.78740157480314965" bottom="0.78740157480314965" header="0.51181102362204722" footer="0.51181102362204722"/>
      <pageSetup paperSize="9" orientation="portrait" horizontalDpi="300" verticalDpi="300" r:id="rId2"/>
      <headerFooter alignWithMargins="0"/>
    </customSheetView>
  </customSheetViews>
  <mergeCells count="136">
    <mergeCell ref="B164:C164"/>
    <mergeCell ref="G164:J164"/>
    <mergeCell ref="B167:C167"/>
    <mergeCell ref="G167:J167"/>
    <mergeCell ref="H7:I7"/>
    <mergeCell ref="F20:G20"/>
    <mergeCell ref="B31:K31"/>
    <mergeCell ref="D33:E33"/>
    <mergeCell ref="H20:I20"/>
    <mergeCell ref="F33:G33"/>
    <mergeCell ref="H33:I33"/>
    <mergeCell ref="J33:K33"/>
    <mergeCell ref="J98:K98"/>
    <mergeCell ref="B85:B86"/>
    <mergeCell ref="B98:B99"/>
    <mergeCell ref="C98:C99"/>
    <mergeCell ref="D98:E98"/>
    <mergeCell ref="H93:K93"/>
    <mergeCell ref="H136:K136"/>
    <mergeCell ref="B126:K126"/>
    <mergeCell ref="H161:K161"/>
    <mergeCell ref="H124:K124"/>
    <mergeCell ref="H94:K94"/>
    <mergeCell ref="J115:K115"/>
    <mergeCell ref="B1:K1"/>
    <mergeCell ref="I3:K3"/>
    <mergeCell ref="B18:K18"/>
    <mergeCell ref="H15:K15"/>
    <mergeCell ref="B3:F3"/>
    <mergeCell ref="D7:E7"/>
    <mergeCell ref="F7:G7"/>
    <mergeCell ref="B7:B8"/>
    <mergeCell ref="B5:K5"/>
    <mergeCell ref="A20:A21"/>
    <mergeCell ref="L7:L8"/>
    <mergeCell ref="A7:A8"/>
    <mergeCell ref="H28:K28"/>
    <mergeCell ref="J7:K7"/>
    <mergeCell ref="B20:B21"/>
    <mergeCell ref="C20:C21"/>
    <mergeCell ref="D20:E20"/>
    <mergeCell ref="C7:C8"/>
    <mergeCell ref="L20:L21"/>
    <mergeCell ref="J20:K20"/>
    <mergeCell ref="L33:L34"/>
    <mergeCell ref="H29:K29"/>
    <mergeCell ref="B72:B73"/>
    <mergeCell ref="B59:B60"/>
    <mergeCell ref="B33:B34"/>
    <mergeCell ref="C59:C60"/>
    <mergeCell ref="C46:C47"/>
    <mergeCell ref="C33:C34"/>
    <mergeCell ref="L46:L47"/>
    <mergeCell ref="B46:B47"/>
    <mergeCell ref="H55:K55"/>
    <mergeCell ref="L59:L60"/>
    <mergeCell ref="D59:E59"/>
    <mergeCell ref="F46:G46"/>
    <mergeCell ref="D46:E46"/>
    <mergeCell ref="F59:G59"/>
    <mergeCell ref="H67:K67"/>
    <mergeCell ref="H68:K68"/>
    <mergeCell ref="B44:K44"/>
    <mergeCell ref="J59:K59"/>
    <mergeCell ref="B57:K57"/>
    <mergeCell ref="B70:K70"/>
    <mergeCell ref="J46:K46"/>
    <mergeCell ref="H59:I59"/>
    <mergeCell ref="L115:L116"/>
    <mergeCell ref="C115:C116"/>
    <mergeCell ref="L128:L129"/>
    <mergeCell ref="H106:K106"/>
    <mergeCell ref="H107:K107"/>
    <mergeCell ref="L85:L86"/>
    <mergeCell ref="C85:C86"/>
    <mergeCell ref="D85:E85"/>
    <mergeCell ref="F72:G72"/>
    <mergeCell ref="H72:I72"/>
    <mergeCell ref="C72:C73"/>
    <mergeCell ref="D72:E72"/>
    <mergeCell ref="J72:K72"/>
    <mergeCell ref="L72:L73"/>
    <mergeCell ref="H85:I85"/>
    <mergeCell ref="J85:K85"/>
    <mergeCell ref="F85:G85"/>
    <mergeCell ref="H80:K80"/>
    <mergeCell ref="H81:K81"/>
    <mergeCell ref="F128:G128"/>
    <mergeCell ref="H128:I128"/>
    <mergeCell ref="J128:K128"/>
    <mergeCell ref="B83:K83"/>
    <mergeCell ref="B96:K96"/>
    <mergeCell ref="L98:L99"/>
    <mergeCell ref="B113:K113"/>
    <mergeCell ref="B128:B129"/>
    <mergeCell ref="A128:A129"/>
    <mergeCell ref="A33:A34"/>
    <mergeCell ref="A46:A47"/>
    <mergeCell ref="A59:A60"/>
    <mergeCell ref="A72:A73"/>
    <mergeCell ref="A85:A86"/>
    <mergeCell ref="A98:A99"/>
    <mergeCell ref="A115:A116"/>
    <mergeCell ref="H41:K41"/>
    <mergeCell ref="H42:K42"/>
    <mergeCell ref="H54:K54"/>
    <mergeCell ref="B115:B116"/>
    <mergeCell ref="D115:E115"/>
    <mergeCell ref="F98:G98"/>
    <mergeCell ref="H98:I98"/>
    <mergeCell ref="H123:K123"/>
    <mergeCell ref="H46:I46"/>
    <mergeCell ref="C128:C129"/>
    <mergeCell ref="D128:E128"/>
    <mergeCell ref="F115:G115"/>
    <mergeCell ref="H115:I115"/>
    <mergeCell ref="B138:K138"/>
    <mergeCell ref="A140:A141"/>
    <mergeCell ref="B140:B141"/>
    <mergeCell ref="C140:C141"/>
    <mergeCell ref="D140:E140"/>
    <mergeCell ref="F140:G140"/>
    <mergeCell ref="H140:I140"/>
    <mergeCell ref="J140:K140"/>
    <mergeCell ref="L140:L141"/>
    <mergeCell ref="L152:L153"/>
    <mergeCell ref="H160:K160"/>
    <mergeCell ref="H148:K148"/>
    <mergeCell ref="B150:K150"/>
    <mergeCell ref="A152:A153"/>
    <mergeCell ref="B152:B153"/>
    <mergeCell ref="C152:C153"/>
    <mergeCell ref="D152:E152"/>
    <mergeCell ref="F152:G152"/>
    <mergeCell ref="H152:I152"/>
    <mergeCell ref="J152:K152"/>
  </mergeCells>
  <phoneticPr fontId="15" type="noConversion"/>
  <dataValidations xWindow="592" yWindow="307" count="12">
    <dataValidation allowBlank="1" showInputMessage="1" showErrorMessage="1" prompt="Varžybų pavadinimas" sqref="B1:K1" xr:uid="{00000000-0002-0000-0100-000000000000}"/>
    <dataValidation allowBlank="1" showInputMessage="1" showErrorMessage="1" prompt="Sutrumpintas komandos pavadinimas" sqref="A22:A26 A9 A35 A48:A53 A74 A87 A100 A117 A61 A130 A142 A154" xr:uid="{00000000-0002-0000-0100-000001000000}"/>
    <dataValidation allowBlank="1" showInputMessage="1" showErrorMessage="1" prompt="Pilnas komandos pavadinimas" sqref="B5:K5 B18:K18 B31:K31 B44:K44 B57:K57 B70:K70 B83:K83 B96:K96 B113:K113 B126:K126 B138:K138 B150:K150" xr:uid="{00000000-0002-0000-0100-000002000000}"/>
    <dataValidation allowBlank="1" showInputMessage="1" showErrorMessage="1" prompt="Varžybų data" sqref="I3:K3" xr:uid="{00000000-0002-0000-0100-000003000000}"/>
    <dataValidation allowBlank="1" showInputMessage="1" showErrorMessage="1" promptTitle="Komandos taškai" prompt="5 geriausi rezultatai po 4 rungčių" sqref="L5" xr:uid="{00000000-0002-0000-0100-000004000000}"/>
    <dataValidation allowBlank="1" showInputMessage="1" showErrorMessage="1" promptTitle="Dėmesio!" prompt="Laikas renkamas taip:_x000a_1:45,5 (min, dvitaškis, sekundės, kablelis, sekundės dešimtosios dalys)" sqref="J9" xr:uid="{00000000-0002-0000-0100-000005000000}"/>
    <dataValidation type="decimal" allowBlank="1" showInputMessage="1" showErrorMessage="1" errorTitle="Klaida!" error="Blogai surinktas laikas" sqref="D9:D14 D35:D40 D48:D53 D61:D66 D74:D79 D87:D92 D100:D105 D117:D122 D130:D135 D142:D147 D154:D159" xr:uid="{00000000-0002-0000-0100-000007000000}">
      <formula1>7</formula1>
      <formula2>13.2</formula2>
    </dataValidation>
    <dataValidation type="time" allowBlank="1" showInputMessage="1" showErrorMessage="1" errorTitle="Klaida!" error="Blogai surinktas laikas." sqref="J22:J27 J10:J14 J35:J40 J48:J53 J61:J66 J74:J79 J87:J92 J100:J105 J117:J122 J130:J135 J142:J147 J154:J159" xr:uid="{00000000-0002-0000-0100-000008000000}">
      <formula1>0.000694444444444444</formula1>
      <formula2>0.00243634259259259</formula2>
    </dataValidation>
    <dataValidation type="whole" allowBlank="1" showInputMessage="1" showErrorMessage="1" errorTitle="Klaida !" error="Blogai surinktas rezultaas." sqref="F9:F14 F22:F27 F35:F40 F48:F53 F61:F66 F74:F79 F87:F92 F100:F105 F117:F122 F130:F135 F142:F147 F154:F159" xr:uid="{00000000-0002-0000-0100-000009000000}">
      <formula1>220</formula1>
      <formula2>600</formula2>
    </dataValidation>
    <dataValidation type="decimal" allowBlank="1" showInputMessage="1" showErrorMessage="1" errorTitle="Klaida!" error="Neteisingai surinktas rezultatas." sqref="H9:H14 H22:H27 H35:H40 H48:H53 H61:H66 H74:H79 H87:H92 H100:H105 H117:H122 H130:H135 H142:H147 H154:H159" xr:uid="{00000000-0002-0000-0100-00000A000000}">
      <formula1>8</formula1>
      <formula2>70</formula2>
    </dataValidation>
    <dataValidation allowBlank="1" showInputMessage="1" showErrorMessage="1" errorTitle="Celė užrakinta." sqref="A1:A4" xr:uid="{00000000-0002-0000-0100-00000B000000}"/>
    <dataValidation type="decimal" allowBlank="1" showInputMessage="1" showErrorMessage="1" errorTitle="Klaida!" error="Blogai surinktas laikas" sqref="D22:D27" xr:uid="{00000000-0002-0000-0100-00000C000000}">
      <formula1>6.5</formula1>
      <formula2>13.2</formula2>
    </dataValidation>
  </dataValidations>
  <pageMargins left="0.35433070866141736" right="0.15748031496062992" top="0.78740157480314965" bottom="0.78740157480314965" header="0.51181102362204722" footer="0.51181102362204722"/>
  <pageSetup paperSize="9" orientation="landscape" r:id="rId3"/>
  <headerFooter alignWithMargins="0">
    <oddFooter>&amp;C&amp;D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A1:M124"/>
  <sheetViews>
    <sheetView topLeftCell="A74" zoomScale="130" zoomScaleNormal="130" workbookViewId="0">
      <selection activeCell="O5" sqref="O5"/>
    </sheetView>
  </sheetViews>
  <sheetFormatPr defaultColWidth="1" defaultRowHeight="13.2" zeroHeight="1"/>
  <cols>
    <col min="1" max="1" width="11.5546875" style="4" customWidth="1"/>
    <col min="2" max="2" width="19.44140625" customWidth="1"/>
    <col min="3" max="3" width="9" customWidth="1"/>
    <col min="4" max="4" width="6.109375" customWidth="1"/>
    <col min="5" max="5" width="6.33203125" customWidth="1"/>
    <col min="6" max="7" width="5.6640625" customWidth="1"/>
    <col min="8" max="8" width="5.88671875" customWidth="1"/>
    <col min="9" max="9" width="6.33203125" customWidth="1"/>
    <col min="10" max="10" width="7" customWidth="1"/>
    <col min="11" max="11" width="6.5546875" customWidth="1"/>
    <col min="12" max="12" width="7" customWidth="1"/>
    <col min="13" max="13" width="5.33203125" style="169" customWidth="1"/>
    <col min="14" max="14" width="6.33203125" customWidth="1"/>
    <col min="15" max="208" width="8.6640625" customWidth="1"/>
  </cols>
  <sheetData>
    <row r="1" spans="1:13" ht="36" customHeight="1">
      <c r="A1" s="23"/>
      <c r="B1" s="125" t="str">
        <f>Protokolas!$B$1</f>
        <v>Lietuvos mokyklų žaidynių lengvosios atletikos keturkovės tarpzoninės varžybos Vilniuje</v>
      </c>
      <c r="C1" s="125"/>
      <c r="D1" s="125"/>
      <c r="E1" s="125"/>
      <c r="F1" s="125"/>
      <c r="G1" s="125"/>
      <c r="H1" s="125"/>
      <c r="I1" s="125"/>
      <c r="J1" s="125"/>
      <c r="K1" s="125"/>
      <c r="L1" s="1"/>
    </row>
    <row r="2" spans="1:13" ht="11.25" customHeight="1">
      <c r="A2" s="34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70"/>
    </row>
    <row r="3" spans="1:13" ht="16.5" customHeight="1">
      <c r="A3" s="16"/>
      <c r="B3" s="126" t="str">
        <f>Protokolas!$B$3</f>
        <v>Merginos</v>
      </c>
      <c r="C3" s="126"/>
      <c r="D3" s="126"/>
      <c r="E3" s="126"/>
      <c r="F3" s="126"/>
      <c r="G3" s="20"/>
      <c r="H3" s="20"/>
      <c r="I3" s="127">
        <f>Protokolas!$I$3</f>
        <v>44692</v>
      </c>
      <c r="J3" s="127"/>
      <c r="K3" s="127"/>
      <c r="L3" s="127"/>
    </row>
    <row r="4" spans="1:13" ht="8.25" customHeight="1">
      <c r="A4" s="16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22.5" customHeight="1">
      <c r="A5" s="16"/>
      <c r="B5" s="158" t="s">
        <v>14</v>
      </c>
      <c r="C5" s="158"/>
      <c r="D5" s="158"/>
      <c r="E5" s="158"/>
      <c r="F5" s="158"/>
      <c r="G5" s="158"/>
      <c r="H5" s="158"/>
      <c r="I5" s="158"/>
      <c r="J5" s="158"/>
      <c r="K5" s="158"/>
      <c r="L5" s="16"/>
      <c r="M5" s="171"/>
    </row>
    <row r="6" spans="1:13" ht="9.75" customHeight="1" thickBot="1">
      <c r="A6" s="16"/>
      <c r="B6" s="16"/>
      <c r="C6" s="16"/>
      <c r="D6" s="31"/>
      <c r="E6" s="31"/>
      <c r="F6" s="31"/>
      <c r="G6" s="31"/>
      <c r="H6" s="31"/>
      <c r="I6" s="31"/>
      <c r="J6" s="32"/>
      <c r="K6" s="31"/>
      <c r="L6" s="16"/>
      <c r="M6" s="171"/>
    </row>
    <row r="7" spans="1:13" ht="14.25" customHeight="1">
      <c r="A7" s="135" t="s">
        <v>13</v>
      </c>
      <c r="B7" s="129" t="s">
        <v>8</v>
      </c>
      <c r="C7" s="156" t="s">
        <v>19</v>
      </c>
      <c r="D7" s="139" t="s">
        <v>4</v>
      </c>
      <c r="E7" s="140"/>
      <c r="F7" s="141" t="s">
        <v>3</v>
      </c>
      <c r="G7" s="142"/>
      <c r="H7" s="139" t="s">
        <v>9</v>
      </c>
      <c r="I7" s="140"/>
      <c r="J7" s="143" t="s">
        <v>5</v>
      </c>
      <c r="K7" s="144"/>
      <c r="L7" s="129" t="s">
        <v>10</v>
      </c>
      <c r="M7" s="167" t="s">
        <v>11</v>
      </c>
    </row>
    <row r="8" spans="1:13" ht="15" customHeight="1" thickBot="1">
      <c r="A8" s="136"/>
      <c r="B8" s="130"/>
      <c r="C8" s="157"/>
      <c r="D8" s="7" t="s">
        <v>12</v>
      </c>
      <c r="E8" s="8" t="s">
        <v>1</v>
      </c>
      <c r="F8" s="6" t="s">
        <v>12</v>
      </c>
      <c r="G8" s="5" t="s">
        <v>1</v>
      </c>
      <c r="H8" s="7" t="s">
        <v>12</v>
      </c>
      <c r="I8" s="8" t="s">
        <v>1</v>
      </c>
      <c r="J8" s="9" t="s">
        <v>12</v>
      </c>
      <c r="K8" s="5" t="s">
        <v>1</v>
      </c>
      <c r="L8" s="130"/>
      <c r="M8" s="168"/>
    </row>
    <row r="9" spans="1:13">
      <c r="A9" s="27" t="str">
        <f>Protokolas!A9</f>
        <v>Vilnius</v>
      </c>
      <c r="B9" s="172" t="str">
        <f>Protokolas!B9</f>
        <v>Luknė Germanavičiūtė</v>
      </c>
      <c r="C9" s="119">
        <f>Protokolas!C9</f>
        <v>39591</v>
      </c>
      <c r="D9" s="27">
        <f>Protokolas!D9</f>
        <v>8.68</v>
      </c>
      <c r="E9" s="27">
        <f>Protokolas!E9</f>
        <v>88</v>
      </c>
      <c r="F9" s="27">
        <f>Protokolas!F9</f>
        <v>500</v>
      </c>
      <c r="G9" s="27">
        <f>Protokolas!G9</f>
        <v>90</v>
      </c>
      <c r="H9" s="27">
        <f>Protokolas!H9</f>
        <v>35.58</v>
      </c>
      <c r="I9" s="27">
        <f>Protokolas!I9</f>
        <v>54</v>
      </c>
      <c r="J9" s="163">
        <f>Protokolas!J9</f>
        <v>1.2550925925925926E-3</v>
      </c>
      <c r="K9" s="27">
        <f>Protokolas!K9</f>
        <v>38</v>
      </c>
      <c r="L9" s="174">
        <f>Protokolas!L9</f>
        <v>270</v>
      </c>
      <c r="M9" s="172">
        <v>1</v>
      </c>
    </row>
    <row r="10" spans="1:13">
      <c r="A10" s="27" t="str">
        <f>Protokolas!A118</f>
        <v>Švenčionių raj.</v>
      </c>
      <c r="B10" s="172" t="str">
        <f>Protokolas!B118</f>
        <v>Saulė Pošiūnaitė</v>
      </c>
      <c r="C10" s="119">
        <f>Protokolas!C118</f>
        <v>40178</v>
      </c>
      <c r="D10" s="166">
        <f>Protokolas!D118</f>
        <v>9.5500000000000007</v>
      </c>
      <c r="E10" s="27">
        <f>Protokolas!E118</f>
        <v>60</v>
      </c>
      <c r="F10" s="27">
        <f>Protokolas!F118</f>
        <v>417</v>
      </c>
      <c r="G10" s="27">
        <f>Protokolas!G118</f>
        <v>62</v>
      </c>
      <c r="H10" s="27">
        <f>Protokolas!H118</f>
        <v>35.17</v>
      </c>
      <c r="I10" s="27">
        <f>Protokolas!I118</f>
        <v>53</v>
      </c>
      <c r="J10" s="163">
        <f>Protokolas!J118</f>
        <v>1.1344907407407408E-3</v>
      </c>
      <c r="K10" s="27">
        <f>Protokolas!K118</f>
        <v>60</v>
      </c>
      <c r="L10" s="174">
        <f>Protokolas!L118</f>
        <v>235</v>
      </c>
      <c r="M10" s="173">
        <v>2</v>
      </c>
    </row>
    <row r="11" spans="1:13">
      <c r="A11" s="27" t="str">
        <f>Protokolas!A75</f>
        <v>Panevėžys</v>
      </c>
      <c r="B11" s="172" t="str">
        <f>Protokolas!B75</f>
        <v>Amelija Arelytė</v>
      </c>
      <c r="C11" s="119">
        <f>Protokolas!C75</f>
        <v>40178</v>
      </c>
      <c r="D11" s="166">
        <f>Protokolas!D75</f>
        <v>9.07</v>
      </c>
      <c r="E11" s="27">
        <f>Protokolas!E75</f>
        <v>75</v>
      </c>
      <c r="F11" s="27">
        <f>Protokolas!F75</f>
        <v>411</v>
      </c>
      <c r="G11" s="27">
        <f>Protokolas!G75</f>
        <v>60</v>
      </c>
      <c r="H11" s="166">
        <f>Protokolas!H75</f>
        <v>23.5</v>
      </c>
      <c r="I11" s="27">
        <f>Protokolas!I75</f>
        <v>30</v>
      </c>
      <c r="J11" s="163">
        <f>Protokolas!J75</f>
        <v>1.171875E-3</v>
      </c>
      <c r="K11" s="27">
        <f>Protokolas!K75</f>
        <v>52</v>
      </c>
      <c r="L11" s="174">
        <f>Protokolas!L75</f>
        <v>217</v>
      </c>
      <c r="M11" s="172">
        <v>3</v>
      </c>
    </row>
    <row r="12" spans="1:13">
      <c r="A12" s="27" t="str">
        <f>Protokolas!A130</f>
        <v>Širvintų raj.</v>
      </c>
      <c r="B12" s="172" t="str">
        <f>Protokolas!B130</f>
        <v>Magdalena Šniūrevičiūtė</v>
      </c>
      <c r="C12" s="119">
        <f>Protokolas!C130</f>
        <v>39513</v>
      </c>
      <c r="D12" s="166">
        <f>Protokolas!D130</f>
        <v>10.18</v>
      </c>
      <c r="E12" s="27">
        <f>Protokolas!E130</f>
        <v>43</v>
      </c>
      <c r="F12" s="27">
        <f>Protokolas!F130</f>
        <v>368</v>
      </c>
      <c r="G12" s="27">
        <f>Protokolas!G130</f>
        <v>46</v>
      </c>
      <c r="H12" s="166">
        <f>Protokolas!H130</f>
        <v>44.64</v>
      </c>
      <c r="I12" s="27">
        <f>Protokolas!I130</f>
        <v>72</v>
      </c>
      <c r="J12" s="163">
        <f>Protokolas!J130</f>
        <v>1.1716435185185185E-3</v>
      </c>
      <c r="K12" s="27">
        <f>Protokolas!K130</f>
        <v>53</v>
      </c>
      <c r="L12" s="174">
        <f>Protokolas!L130</f>
        <v>214</v>
      </c>
      <c r="M12" s="173">
        <v>4</v>
      </c>
    </row>
    <row r="13" spans="1:13">
      <c r="A13" s="27" t="str">
        <f>Protokolas!A22</f>
        <v>Utena</v>
      </c>
      <c r="B13" s="172" t="str">
        <f>Protokolas!B22</f>
        <v>Gabija Rančytė</v>
      </c>
      <c r="C13" s="119">
        <f>Protokolas!C22</f>
        <v>40178</v>
      </c>
      <c r="D13" s="27">
        <f>Protokolas!D22</f>
        <v>9.4600000000000009</v>
      </c>
      <c r="E13" s="27">
        <f>Protokolas!E22</f>
        <v>63</v>
      </c>
      <c r="F13" s="27">
        <f>Protokolas!F22</f>
        <v>431</v>
      </c>
      <c r="G13" s="27">
        <f>Protokolas!G22</f>
        <v>67</v>
      </c>
      <c r="H13" s="27">
        <f>Protokolas!H22</f>
        <v>22.69</v>
      </c>
      <c r="I13" s="27">
        <f>Protokolas!I22</f>
        <v>29</v>
      </c>
      <c r="J13" s="163">
        <f>Protokolas!J22</f>
        <v>1.1978009259259259E-3</v>
      </c>
      <c r="K13" s="27">
        <f>Protokolas!K22</f>
        <v>48</v>
      </c>
      <c r="L13" s="174">
        <f>Protokolas!L22</f>
        <v>207</v>
      </c>
      <c r="M13" s="172">
        <v>5</v>
      </c>
    </row>
    <row r="14" spans="1:13">
      <c r="A14" s="27" t="str">
        <f>Protokolas!A11</f>
        <v>Vilnius</v>
      </c>
      <c r="B14" s="172" t="str">
        <f>Protokolas!B11</f>
        <v>Ugnė Vrubliauskaitė</v>
      </c>
      <c r="C14" s="119">
        <f>Protokolas!C11</f>
        <v>39704</v>
      </c>
      <c r="D14" s="166">
        <f>Protokolas!D11</f>
        <v>9.1999999999999993</v>
      </c>
      <c r="E14" s="27">
        <f>Protokolas!E11</f>
        <v>69</v>
      </c>
      <c r="F14" s="27">
        <f>Protokolas!F11</f>
        <v>420</v>
      </c>
      <c r="G14" s="27">
        <f>Protokolas!G11</f>
        <v>63</v>
      </c>
      <c r="H14" s="27">
        <f>Protokolas!H11</f>
        <v>29.85</v>
      </c>
      <c r="I14" s="27">
        <f>Protokolas!I11</f>
        <v>43</v>
      </c>
      <c r="J14" s="163">
        <f>Protokolas!J11</f>
        <v>1.2989583333333332E-3</v>
      </c>
      <c r="K14" s="27">
        <f>Protokolas!K11</f>
        <v>31</v>
      </c>
      <c r="L14" s="174">
        <f>Protokolas!L11</f>
        <v>206</v>
      </c>
      <c r="M14" s="173">
        <v>6</v>
      </c>
    </row>
    <row r="15" spans="1:13">
      <c r="A15" s="26" t="str">
        <f>Protokolas!A132</f>
        <v>Širvintų raj.</v>
      </c>
      <c r="B15" s="173" t="str">
        <f>Protokolas!B132</f>
        <v>Austėja Radžiūnaitė</v>
      </c>
      <c r="C15" s="120">
        <f>Protokolas!C132</f>
        <v>40283</v>
      </c>
      <c r="D15" s="165">
        <f>Protokolas!D132</f>
        <v>9.83</v>
      </c>
      <c r="E15" s="26">
        <f>Protokolas!E132</f>
        <v>51</v>
      </c>
      <c r="F15" s="26">
        <f>Protokolas!F132</f>
        <v>411</v>
      </c>
      <c r="G15" s="26">
        <f>Protokolas!G132</f>
        <v>60</v>
      </c>
      <c r="H15" s="165">
        <f>Protokolas!H132</f>
        <v>34.32</v>
      </c>
      <c r="I15" s="26">
        <f>Protokolas!I132</f>
        <v>52</v>
      </c>
      <c r="J15" s="164">
        <f>Protokolas!J132</f>
        <v>1.2282407407407409E-3</v>
      </c>
      <c r="K15" s="26">
        <f>Protokolas!K132</f>
        <v>42</v>
      </c>
      <c r="L15" s="175">
        <f>Protokolas!L132</f>
        <v>205</v>
      </c>
      <c r="M15" s="172">
        <v>7</v>
      </c>
    </row>
    <row r="16" spans="1:13">
      <c r="A16" s="26" t="str">
        <f>Protokolas!A12</f>
        <v>Vilnius</v>
      </c>
      <c r="B16" s="173" t="str">
        <f>Protokolas!B12</f>
        <v>Urtė Širin</v>
      </c>
      <c r="C16" s="120">
        <f>Protokolas!C12</f>
        <v>39869</v>
      </c>
      <c r="D16" s="26">
        <f>Protokolas!D12</f>
        <v>9.01</v>
      </c>
      <c r="E16" s="26">
        <f>Protokolas!E12</f>
        <v>75</v>
      </c>
      <c r="F16" s="26">
        <f>Protokolas!F12</f>
        <v>416</v>
      </c>
      <c r="G16" s="26">
        <f>Protokolas!G12</f>
        <v>62</v>
      </c>
      <c r="H16" s="26">
        <f>Protokolas!H12</f>
        <v>22.24</v>
      </c>
      <c r="I16" s="26">
        <f>Protokolas!I12</f>
        <v>28</v>
      </c>
      <c r="J16" s="164">
        <f>Protokolas!J12</f>
        <v>1.2496527777777777E-3</v>
      </c>
      <c r="K16" s="26">
        <f>Protokolas!K12</f>
        <v>39</v>
      </c>
      <c r="L16" s="175">
        <f>Protokolas!L12</f>
        <v>204</v>
      </c>
      <c r="M16" s="173">
        <v>8</v>
      </c>
    </row>
    <row r="17" spans="1:13">
      <c r="A17" s="26" t="str">
        <f>Protokolas!A134</f>
        <v>Širvintų raj.</v>
      </c>
      <c r="B17" s="173" t="str">
        <f>Protokolas!B134</f>
        <v>Palina Dedotova</v>
      </c>
      <c r="C17" s="120">
        <f>Protokolas!C134</f>
        <v>40127</v>
      </c>
      <c r="D17" s="165">
        <f>Protokolas!D134</f>
        <v>9.42</v>
      </c>
      <c r="E17" s="26">
        <f>Protokolas!E134</f>
        <v>63</v>
      </c>
      <c r="F17" s="26">
        <f>Protokolas!F134</f>
        <v>346</v>
      </c>
      <c r="G17" s="26">
        <f>Protokolas!G134</f>
        <v>38</v>
      </c>
      <c r="H17" s="165">
        <f>Protokolas!H134</f>
        <v>30.9</v>
      </c>
      <c r="I17" s="26">
        <f>Protokolas!I134</f>
        <v>45</v>
      </c>
      <c r="J17" s="164">
        <f>Protokolas!J134</f>
        <v>1.1612268518518519E-3</v>
      </c>
      <c r="K17" s="26">
        <f>Protokolas!K134</f>
        <v>55</v>
      </c>
      <c r="L17" s="175">
        <f>Protokolas!L134</f>
        <v>201</v>
      </c>
      <c r="M17" s="172">
        <v>9</v>
      </c>
    </row>
    <row r="18" spans="1:13">
      <c r="A18" s="26" t="str">
        <f>Protokolas!A121</f>
        <v>Švenčionių raj.</v>
      </c>
      <c r="B18" s="173" t="str">
        <f>Protokolas!B121</f>
        <v>Rusnė Strakšytė</v>
      </c>
      <c r="C18" s="120">
        <f>Protokolas!C121</f>
        <v>39813</v>
      </c>
      <c r="D18" s="165">
        <f>Protokolas!D121</f>
        <v>9.33</v>
      </c>
      <c r="E18" s="26">
        <f>Protokolas!E121</f>
        <v>66</v>
      </c>
      <c r="F18" s="26">
        <f>Protokolas!F121</f>
        <v>392</v>
      </c>
      <c r="G18" s="26">
        <f>Protokolas!G121</f>
        <v>54</v>
      </c>
      <c r="H18" s="165">
        <f>Protokolas!H121</f>
        <v>28.2</v>
      </c>
      <c r="I18" s="26">
        <f>Protokolas!I121</f>
        <v>40</v>
      </c>
      <c r="J18" s="164">
        <f>Protokolas!J121</f>
        <v>1.2681712962962963E-3</v>
      </c>
      <c r="K18" s="26">
        <f>Protokolas!K121</f>
        <v>36</v>
      </c>
      <c r="L18" s="175">
        <f>Protokolas!L121</f>
        <v>196</v>
      </c>
      <c r="M18" s="173">
        <v>10</v>
      </c>
    </row>
    <row r="19" spans="1:13">
      <c r="A19" s="26" t="str">
        <f>Protokolas!A10</f>
        <v>Vilnius</v>
      </c>
      <c r="B19" s="173" t="str">
        <f>Protokolas!B10</f>
        <v>Augustė Cicėnaitė</v>
      </c>
      <c r="C19" s="120">
        <f>Protokolas!C10</f>
        <v>39705</v>
      </c>
      <c r="D19" s="26">
        <f>Protokolas!D10</f>
        <v>9.5299999999999994</v>
      </c>
      <c r="E19" s="26">
        <f>Protokolas!E10</f>
        <v>60</v>
      </c>
      <c r="F19" s="26">
        <f>Protokolas!F10</f>
        <v>393</v>
      </c>
      <c r="G19" s="26">
        <f>Protokolas!G10</f>
        <v>54</v>
      </c>
      <c r="H19" s="26">
        <f>Protokolas!H10</f>
        <v>31.22</v>
      </c>
      <c r="I19" s="26">
        <f>Protokolas!I10</f>
        <v>45</v>
      </c>
      <c r="J19" s="164">
        <f>Protokolas!J10</f>
        <v>1.2805555555555556E-3</v>
      </c>
      <c r="K19" s="26">
        <f>Protokolas!K10</f>
        <v>34</v>
      </c>
      <c r="L19" s="175">
        <f>Protokolas!L10</f>
        <v>193</v>
      </c>
      <c r="M19" s="172">
        <v>11</v>
      </c>
    </row>
    <row r="20" spans="1:13">
      <c r="A20" s="26" t="str">
        <f>Protokolas!A120</f>
        <v>Švenčionių raj.</v>
      </c>
      <c r="B20" s="173" t="str">
        <f>Protokolas!B120</f>
        <v>Gintarė Karklelytė</v>
      </c>
      <c r="C20" s="120">
        <f>Protokolas!C120</f>
        <v>39447</v>
      </c>
      <c r="D20" s="165">
        <f>Protokolas!D120</f>
        <v>10.32</v>
      </c>
      <c r="E20" s="26">
        <f>Protokolas!E120</f>
        <v>39</v>
      </c>
      <c r="F20" s="26">
        <f>Protokolas!F120</f>
        <v>374</v>
      </c>
      <c r="G20" s="26">
        <f>Protokolas!G120</f>
        <v>48</v>
      </c>
      <c r="H20" s="165">
        <f>Protokolas!H120</f>
        <v>38.18</v>
      </c>
      <c r="I20" s="26">
        <f>Protokolas!I120</f>
        <v>59</v>
      </c>
      <c r="J20" s="164">
        <f>Protokolas!J120</f>
        <v>1.208912037037037E-3</v>
      </c>
      <c r="K20" s="26">
        <f>Protokolas!K120</f>
        <v>46</v>
      </c>
      <c r="L20" s="175">
        <f>Protokolas!L120</f>
        <v>192</v>
      </c>
      <c r="M20" s="173">
        <v>12</v>
      </c>
    </row>
    <row r="21" spans="1:13">
      <c r="A21" s="26" t="str">
        <f>Protokolas!A131</f>
        <v>Širvintų raj.</v>
      </c>
      <c r="B21" s="173" t="str">
        <f>Protokolas!B131</f>
        <v>Marta Krupauskaitė</v>
      </c>
      <c r="C21" s="120">
        <f>Protokolas!C131</f>
        <v>39922</v>
      </c>
      <c r="D21" s="165">
        <f>Protokolas!D131</f>
        <v>10.16</v>
      </c>
      <c r="E21" s="26">
        <f>Protokolas!E131</f>
        <v>43</v>
      </c>
      <c r="F21" s="26">
        <f>Protokolas!F131</f>
        <v>387</v>
      </c>
      <c r="G21" s="26">
        <f>Protokolas!G131</f>
        <v>52</v>
      </c>
      <c r="H21" s="165">
        <f>Protokolas!H131</f>
        <v>31.79</v>
      </c>
      <c r="I21" s="26">
        <f>Protokolas!I131</f>
        <v>47</v>
      </c>
      <c r="J21" s="164">
        <f>Protokolas!J131</f>
        <v>1.1893518518518518E-3</v>
      </c>
      <c r="K21" s="26">
        <f>Protokolas!K131</f>
        <v>49</v>
      </c>
      <c r="L21" s="175">
        <f>Protokolas!L131</f>
        <v>191</v>
      </c>
      <c r="M21" s="172">
        <v>13</v>
      </c>
    </row>
    <row r="22" spans="1:13">
      <c r="A22" s="26" t="str">
        <f>Protokolas!A155</f>
        <v>Ukmergė</v>
      </c>
      <c r="B22" s="173" t="str">
        <f>Protokolas!B155</f>
        <v>Amelija Kuzina</v>
      </c>
      <c r="C22" s="120">
        <f>Protokolas!C155</f>
        <v>39813</v>
      </c>
      <c r="D22" s="165">
        <f>Protokolas!D155</f>
        <v>9.1199999999999992</v>
      </c>
      <c r="E22" s="26">
        <f>Protokolas!E155</f>
        <v>72</v>
      </c>
      <c r="F22" s="26">
        <f>Protokolas!F155</f>
        <v>363</v>
      </c>
      <c r="G22" s="26">
        <f>Protokolas!G155</f>
        <v>44</v>
      </c>
      <c r="H22" s="165">
        <f>Protokolas!H155</f>
        <v>13.68</v>
      </c>
      <c r="I22" s="26">
        <f>Protokolas!I155</f>
        <v>12</v>
      </c>
      <c r="J22" s="164">
        <f>Protokolas!J155</f>
        <v>1.1447916666666666E-3</v>
      </c>
      <c r="K22" s="26">
        <f>Protokolas!K155</f>
        <v>58</v>
      </c>
      <c r="L22" s="175">
        <f>Protokolas!L155</f>
        <v>186</v>
      </c>
      <c r="M22" s="173">
        <v>14</v>
      </c>
    </row>
    <row r="23" spans="1:13">
      <c r="A23" s="26" t="str">
        <f>Protokolas!A76</f>
        <v>Panevėžys</v>
      </c>
      <c r="B23" s="173" t="str">
        <f>Protokolas!B76</f>
        <v>Milana Fokaitė</v>
      </c>
      <c r="C23" s="120">
        <f>Protokolas!C76</f>
        <v>40178</v>
      </c>
      <c r="D23" s="165">
        <f>Protokolas!D76</f>
        <v>9.84</v>
      </c>
      <c r="E23" s="26">
        <f>Protokolas!E76</f>
        <v>51</v>
      </c>
      <c r="F23" s="26">
        <f>Protokolas!F76</f>
        <v>362</v>
      </c>
      <c r="G23" s="26">
        <f>Protokolas!G76</f>
        <v>44</v>
      </c>
      <c r="H23" s="26">
        <f>Protokolas!H76</f>
        <v>37.19</v>
      </c>
      <c r="I23" s="26">
        <f>Protokolas!I76</f>
        <v>57</v>
      </c>
      <c r="J23" s="164">
        <f>Protokolas!J76</f>
        <v>1.2802083333333333E-3</v>
      </c>
      <c r="K23" s="26">
        <f>Protokolas!K76</f>
        <v>34</v>
      </c>
      <c r="L23" s="175">
        <f>Protokolas!L76</f>
        <v>186</v>
      </c>
      <c r="M23" s="172">
        <v>15</v>
      </c>
    </row>
    <row r="24" spans="1:13">
      <c r="A24" s="26" t="str">
        <f>Protokolas!A133</f>
        <v>Širvintų raj.</v>
      </c>
      <c r="B24" s="173" t="str">
        <f>Protokolas!B133</f>
        <v>Emma Bernotaitė</v>
      </c>
      <c r="C24" s="120">
        <f>Protokolas!C133</f>
        <v>39711</v>
      </c>
      <c r="D24" s="165">
        <f>Protokolas!D133</f>
        <v>9.91</v>
      </c>
      <c r="E24" s="26">
        <f>Protokolas!E133</f>
        <v>49</v>
      </c>
      <c r="F24" s="26">
        <f>Protokolas!F133</f>
        <v>399</v>
      </c>
      <c r="G24" s="26">
        <f>Protokolas!G133</f>
        <v>56</v>
      </c>
      <c r="H24" s="165">
        <f>Protokolas!H133</f>
        <v>22.95</v>
      </c>
      <c r="I24" s="26">
        <f>Protokolas!I133</f>
        <v>29</v>
      </c>
      <c r="J24" s="164">
        <f>Protokolas!J133</f>
        <v>1.1777777777777776E-3</v>
      </c>
      <c r="K24" s="26">
        <f>Protokolas!K133</f>
        <v>51</v>
      </c>
      <c r="L24" s="175">
        <f>Protokolas!L133</f>
        <v>185</v>
      </c>
      <c r="M24" s="173">
        <v>16</v>
      </c>
    </row>
    <row r="25" spans="1:13">
      <c r="A25" s="26" t="str">
        <f>Protokolas!A135</f>
        <v>Širvintų raj.</v>
      </c>
      <c r="B25" s="173" t="str">
        <f>Protokolas!B135</f>
        <v>Rugilė Labanauskaitė</v>
      </c>
      <c r="C25" s="120">
        <f>Protokolas!C135</f>
        <v>39637</v>
      </c>
      <c r="D25" s="165">
        <f>Protokolas!D135</f>
        <v>10.34</v>
      </c>
      <c r="E25" s="26">
        <f>Protokolas!E135</f>
        <v>39</v>
      </c>
      <c r="F25" s="26">
        <f>Protokolas!F135</f>
        <v>367</v>
      </c>
      <c r="G25" s="26">
        <f>Protokolas!G135</f>
        <v>45</v>
      </c>
      <c r="H25" s="26">
        <f>Protokolas!H135</f>
        <v>35.79</v>
      </c>
      <c r="I25" s="26">
        <f>Protokolas!I135</f>
        <v>54</v>
      </c>
      <c r="J25" s="164">
        <f>Protokolas!J135</f>
        <v>1.2052083333333333E-3</v>
      </c>
      <c r="K25" s="26">
        <f>Protokolas!K135</f>
        <v>46</v>
      </c>
      <c r="L25" s="175">
        <f>Protokolas!L135</f>
        <v>184</v>
      </c>
      <c r="M25" s="172">
        <v>17</v>
      </c>
    </row>
    <row r="26" spans="1:13">
      <c r="A26" s="26" t="str">
        <f>Protokolas!A119</f>
        <v>Švenčionių raj.</v>
      </c>
      <c r="B26" s="173" t="str">
        <f>Protokolas!B119</f>
        <v>Elzė Semėnaitė</v>
      </c>
      <c r="C26" s="120">
        <f>Protokolas!C119</f>
        <v>39447</v>
      </c>
      <c r="D26" s="165">
        <f>Protokolas!D119</f>
        <v>9.7799999999999994</v>
      </c>
      <c r="E26" s="26">
        <f>Protokolas!E119</f>
        <v>54</v>
      </c>
      <c r="F26" s="26">
        <f>Protokolas!F119</f>
        <v>362</v>
      </c>
      <c r="G26" s="26">
        <f>Protokolas!G119</f>
        <v>44</v>
      </c>
      <c r="H26" s="26">
        <f>Protokolas!H119</f>
        <v>23.55</v>
      </c>
      <c r="I26" s="26">
        <f>Protokolas!I119</f>
        <v>30</v>
      </c>
      <c r="J26" s="164">
        <f>Protokolas!J119</f>
        <v>1.1631944444444443E-3</v>
      </c>
      <c r="K26" s="26">
        <f>Protokolas!K119</f>
        <v>54</v>
      </c>
      <c r="L26" s="175">
        <f>Protokolas!L119</f>
        <v>182</v>
      </c>
      <c r="M26" s="173">
        <v>18</v>
      </c>
    </row>
    <row r="27" spans="1:13">
      <c r="A27" s="26" t="str">
        <f>Protokolas!A14</f>
        <v>Vilnius</v>
      </c>
      <c r="B27" s="173" t="str">
        <f>Protokolas!B14</f>
        <v>Vaidilė Čižikaitė</v>
      </c>
      <c r="C27" s="120">
        <f>Protokolas!C14</f>
        <v>39456</v>
      </c>
      <c r="D27" s="26">
        <f>Protokolas!D14</f>
        <v>9.5500000000000007</v>
      </c>
      <c r="E27" s="26">
        <f>Protokolas!E14</f>
        <v>60</v>
      </c>
      <c r="F27" s="26">
        <f>Protokolas!F14</f>
        <v>398</v>
      </c>
      <c r="G27" s="26">
        <f>Protokolas!G14</f>
        <v>56</v>
      </c>
      <c r="H27" s="26">
        <f>Protokolas!H14</f>
        <v>25.17</v>
      </c>
      <c r="I27" s="26">
        <f>Protokolas!I14</f>
        <v>34</v>
      </c>
      <c r="J27" s="164">
        <f>Protokolas!J14</f>
        <v>1.3099537037037038E-3</v>
      </c>
      <c r="K27" s="26">
        <f>Protokolas!K14</f>
        <v>30</v>
      </c>
      <c r="L27" s="175">
        <f>Protokolas!L14</f>
        <v>180</v>
      </c>
      <c r="M27" s="172">
        <v>19</v>
      </c>
    </row>
    <row r="28" spans="1:13">
      <c r="A28" s="26" t="str">
        <f>Protokolas!A61</f>
        <v>Ignalina</v>
      </c>
      <c r="B28" s="173" t="str">
        <f>Protokolas!B61</f>
        <v>Eliza Artemjeva</v>
      </c>
      <c r="C28" s="120">
        <f>Protokolas!C61</f>
        <v>39479</v>
      </c>
      <c r="D28" s="165">
        <f>Protokolas!D61</f>
        <v>9.48</v>
      </c>
      <c r="E28" s="26">
        <f>Protokolas!E61</f>
        <v>63</v>
      </c>
      <c r="F28" s="26">
        <f>Protokolas!F61</f>
        <v>350</v>
      </c>
      <c r="G28" s="26">
        <f>Protokolas!G61</f>
        <v>40</v>
      </c>
      <c r="H28" s="26">
        <f>Protokolas!H61</f>
        <v>15.23</v>
      </c>
      <c r="I28" s="26">
        <f>Protokolas!I61</f>
        <v>15</v>
      </c>
      <c r="J28" s="164">
        <f>Protokolas!J61</f>
        <v>1.1333333333333334E-3</v>
      </c>
      <c r="K28" s="26">
        <f>Protokolas!K61</f>
        <v>60</v>
      </c>
      <c r="L28" s="175">
        <f>Protokolas!L61</f>
        <v>178</v>
      </c>
      <c r="M28" s="173">
        <v>20</v>
      </c>
    </row>
    <row r="29" spans="1:13">
      <c r="A29" s="26" t="str">
        <f>Protokolas!A101</f>
        <v>Vilniaus raj.</v>
      </c>
      <c r="B29" s="173" t="str">
        <f>Protokolas!B101</f>
        <v>Eimante Jodagalvytė</v>
      </c>
      <c r="C29" s="120">
        <f>Protokolas!C101</f>
        <v>39447</v>
      </c>
      <c r="D29" s="165">
        <f>Protokolas!D101</f>
        <v>9.74</v>
      </c>
      <c r="E29" s="26">
        <f>Protokolas!E101</f>
        <v>54</v>
      </c>
      <c r="F29" s="26">
        <f>Protokolas!F101</f>
        <v>390</v>
      </c>
      <c r="G29" s="26">
        <f>Protokolas!G101</f>
        <v>53</v>
      </c>
      <c r="H29" s="26">
        <f>Protokolas!H101</f>
        <v>31.51</v>
      </c>
      <c r="I29" s="26">
        <f>Protokolas!I101</f>
        <v>46</v>
      </c>
      <c r="J29" s="164">
        <f>Protokolas!J101</f>
        <v>1.3475694444444444E-3</v>
      </c>
      <c r="K29" s="26">
        <f>Protokolas!K101</f>
        <v>25</v>
      </c>
      <c r="L29" s="175">
        <f>Protokolas!L101</f>
        <v>178</v>
      </c>
      <c r="M29" s="172">
        <v>21</v>
      </c>
    </row>
    <row r="30" spans="1:13">
      <c r="A30" s="26" t="str">
        <f>Protokolas!A50</f>
        <v>Jonava</v>
      </c>
      <c r="B30" s="173" t="str">
        <f>Protokolas!B50</f>
        <v>Zoriana Tarasevičiūtė</v>
      </c>
      <c r="C30" s="120">
        <f>Protokolas!C50</f>
        <v>39447</v>
      </c>
      <c r="D30" s="165">
        <f>Protokolas!D50</f>
        <v>9.5</v>
      </c>
      <c r="E30" s="26">
        <f>Protokolas!E50</f>
        <v>60</v>
      </c>
      <c r="F30" s="26">
        <f>Protokolas!F50</f>
        <v>406</v>
      </c>
      <c r="G30" s="26">
        <f>Protokolas!G50</f>
        <v>58</v>
      </c>
      <c r="H30" s="26">
        <f>Protokolas!H50</f>
        <v>22.55</v>
      </c>
      <c r="I30" s="26">
        <f>Protokolas!I50</f>
        <v>29</v>
      </c>
      <c r="J30" s="164">
        <f>Protokolas!J50</f>
        <v>1.3061342592592593E-3</v>
      </c>
      <c r="K30" s="26">
        <f>Protokolas!K50</f>
        <v>30</v>
      </c>
      <c r="L30" s="175">
        <f>Protokolas!L50</f>
        <v>177</v>
      </c>
      <c r="M30" s="173">
        <v>22</v>
      </c>
    </row>
    <row r="31" spans="1:13">
      <c r="A31" s="26" t="str">
        <f>Protokolas!A158</f>
        <v>Ukmergė</v>
      </c>
      <c r="B31" s="173" t="str">
        <f>Protokolas!B158</f>
        <v>Martyna Stundytė</v>
      </c>
      <c r="C31" s="120">
        <f>Protokolas!C158</f>
        <v>39447</v>
      </c>
      <c r="D31" s="165">
        <f>Protokolas!D158</f>
        <v>9.89</v>
      </c>
      <c r="E31" s="26">
        <f>Protokolas!E158</f>
        <v>51</v>
      </c>
      <c r="F31" s="26">
        <f>Protokolas!F158</f>
        <v>366</v>
      </c>
      <c r="G31" s="26">
        <f>Protokolas!G158</f>
        <v>45</v>
      </c>
      <c r="H31" s="26">
        <f>Protokolas!H158</f>
        <v>28.11</v>
      </c>
      <c r="I31" s="26">
        <f>Protokolas!I158</f>
        <v>39</v>
      </c>
      <c r="J31" s="164">
        <f>Protokolas!J158</f>
        <v>1.2282407407407409E-3</v>
      </c>
      <c r="K31" s="26">
        <f>Protokolas!K158</f>
        <v>42</v>
      </c>
      <c r="L31" s="175">
        <f>Protokolas!L158</f>
        <v>177</v>
      </c>
      <c r="M31" s="172">
        <v>23</v>
      </c>
    </row>
    <row r="32" spans="1:13">
      <c r="A32" s="26" t="str">
        <f>Protokolas!A74</f>
        <v>Panevėžys</v>
      </c>
      <c r="B32" s="173" t="str">
        <f>Protokolas!B74</f>
        <v>Karina Datkūnaitė</v>
      </c>
      <c r="C32" s="120">
        <f>Protokolas!C74</f>
        <v>39447</v>
      </c>
      <c r="D32" s="165">
        <f>Protokolas!D74</f>
        <v>9.76</v>
      </c>
      <c r="E32" s="26">
        <f>Protokolas!E74</f>
        <v>54</v>
      </c>
      <c r="F32" s="26">
        <f>Protokolas!F74</f>
        <v>401</v>
      </c>
      <c r="G32" s="26">
        <f>Protokolas!G74</f>
        <v>57</v>
      </c>
      <c r="H32" s="26">
        <f>Protokolas!H74</f>
        <v>28.22</v>
      </c>
      <c r="I32" s="26">
        <f>Protokolas!I74</f>
        <v>40</v>
      </c>
      <c r="J32" s="164">
        <f>Protokolas!J74</f>
        <v>1.3571759259259257E-3</v>
      </c>
      <c r="K32" s="26">
        <f>Protokolas!K74</f>
        <v>24</v>
      </c>
      <c r="L32" s="175">
        <f>Protokolas!L74</f>
        <v>175</v>
      </c>
      <c r="M32" s="173">
        <v>24</v>
      </c>
    </row>
    <row r="33" spans="1:13">
      <c r="A33" s="26" t="str">
        <f>Protokolas!A23</f>
        <v>Utena</v>
      </c>
      <c r="B33" s="173" t="str">
        <f>Protokolas!B23</f>
        <v>Eglė Kaukėnaitė</v>
      </c>
      <c r="C33" s="120">
        <f>Protokolas!C23</f>
        <v>39813</v>
      </c>
      <c r="D33" s="26">
        <f>Protokolas!D23</f>
        <v>9.43</v>
      </c>
      <c r="E33" s="26">
        <f>Protokolas!E23</f>
        <v>63</v>
      </c>
      <c r="F33" s="26">
        <f>Protokolas!F23</f>
        <v>368</v>
      </c>
      <c r="G33" s="26">
        <f>Protokolas!G23</f>
        <v>46</v>
      </c>
      <c r="H33" s="165">
        <f>Protokolas!H23</f>
        <v>25</v>
      </c>
      <c r="I33" s="26">
        <f>Protokolas!I23</f>
        <v>33</v>
      </c>
      <c r="J33" s="164">
        <f>Protokolas!J23</f>
        <v>1.2956018518518518E-3</v>
      </c>
      <c r="K33" s="26">
        <f>Protokolas!K23</f>
        <v>32</v>
      </c>
      <c r="L33" s="175">
        <f>Protokolas!L23</f>
        <v>174</v>
      </c>
      <c r="M33" s="172">
        <v>25</v>
      </c>
    </row>
    <row r="34" spans="1:13">
      <c r="A34" s="26" t="str">
        <f>Protokolas!A13</f>
        <v>Vilnius</v>
      </c>
      <c r="B34" s="173" t="str">
        <f>Protokolas!B13</f>
        <v>Vakarė Juškaitė</v>
      </c>
      <c r="C34" s="120">
        <f>Protokolas!C13</f>
        <v>40445</v>
      </c>
      <c r="D34" s="26">
        <f>Protokolas!D13</f>
        <v>9.57</v>
      </c>
      <c r="E34" s="26">
        <f>Protokolas!E13</f>
        <v>60</v>
      </c>
      <c r="F34" s="26">
        <f>Protokolas!F13</f>
        <v>393</v>
      </c>
      <c r="G34" s="26">
        <f>Protokolas!G13</f>
        <v>54</v>
      </c>
      <c r="H34" s="26">
        <f>Protokolas!H13</f>
        <v>22.45</v>
      </c>
      <c r="I34" s="26">
        <f>Protokolas!I13</f>
        <v>28</v>
      </c>
      <c r="J34" s="164">
        <f>Protokolas!J13</f>
        <v>1.2961805555555556E-3</v>
      </c>
      <c r="K34" s="26">
        <f>Protokolas!K13</f>
        <v>32</v>
      </c>
      <c r="L34" s="175">
        <f>Protokolas!L13</f>
        <v>174</v>
      </c>
      <c r="M34" s="173">
        <v>26</v>
      </c>
    </row>
    <row r="35" spans="1:13">
      <c r="A35" s="26" t="str">
        <f>Protokolas!A49</f>
        <v>Jonava</v>
      </c>
      <c r="B35" s="173" t="str">
        <f>Protokolas!B49</f>
        <v>Gabrielė Lapienytė</v>
      </c>
      <c r="C35" s="120">
        <f>Protokolas!C49</f>
        <v>39447</v>
      </c>
      <c r="D35" s="165">
        <f>Protokolas!D49</f>
        <v>10.220000000000001</v>
      </c>
      <c r="E35" s="26">
        <f>Protokolas!E49</f>
        <v>41</v>
      </c>
      <c r="F35" s="26">
        <f>Protokolas!F49</f>
        <v>390</v>
      </c>
      <c r="G35" s="26">
        <f>Protokolas!G49</f>
        <v>53</v>
      </c>
      <c r="H35" s="26">
        <f>Protokolas!H49</f>
        <v>27.76</v>
      </c>
      <c r="I35" s="26">
        <f>Protokolas!I49</f>
        <v>39</v>
      </c>
      <c r="J35" s="164">
        <f>Protokolas!J49</f>
        <v>1.2373842592592593E-3</v>
      </c>
      <c r="K35" s="26">
        <f>Protokolas!K49</f>
        <v>41</v>
      </c>
      <c r="L35" s="175">
        <f>Protokolas!L49</f>
        <v>174</v>
      </c>
      <c r="M35" s="172">
        <v>27</v>
      </c>
    </row>
    <row r="36" spans="1:13">
      <c r="A36" s="26" t="str">
        <f>Protokolas!A77</f>
        <v>Panevėžys</v>
      </c>
      <c r="B36" s="173" t="str">
        <f>Protokolas!B77</f>
        <v>Smiltė Mameniškytė</v>
      </c>
      <c r="C36" s="120">
        <f>Protokolas!C77</f>
        <v>39447</v>
      </c>
      <c r="D36" s="165">
        <f>Protokolas!D77</f>
        <v>9.67</v>
      </c>
      <c r="E36" s="26">
        <f>Protokolas!E77</f>
        <v>57</v>
      </c>
      <c r="F36" s="26">
        <f>Protokolas!F77</f>
        <v>398</v>
      </c>
      <c r="G36" s="26">
        <f>Protokolas!G77</f>
        <v>56</v>
      </c>
      <c r="H36" s="26">
        <f>Protokolas!H77</f>
        <v>31.05</v>
      </c>
      <c r="I36" s="26">
        <f>Protokolas!I77</f>
        <v>45</v>
      </c>
      <c r="J36" s="164">
        <f>Protokolas!J77</f>
        <v>1.4283564814814814E-3</v>
      </c>
      <c r="K36" s="26">
        <f>Protokolas!K77</f>
        <v>15</v>
      </c>
      <c r="L36" s="175">
        <f>Protokolas!L77</f>
        <v>173</v>
      </c>
      <c r="M36" s="173">
        <v>28</v>
      </c>
    </row>
    <row r="37" spans="1:13">
      <c r="A37" s="26" t="str">
        <f>Protokolas!A144</f>
        <v>Visaginas</v>
      </c>
      <c r="B37" s="173" t="str">
        <f>Protokolas!B144</f>
        <v>Sonya buško</v>
      </c>
      <c r="C37" s="120">
        <f>Protokolas!C144</f>
        <v>39813</v>
      </c>
      <c r="D37" s="165">
        <f>Protokolas!D144</f>
        <v>10.15</v>
      </c>
      <c r="E37" s="26">
        <f>Protokolas!E144</f>
        <v>43</v>
      </c>
      <c r="F37" s="26">
        <f>Protokolas!F144</f>
        <v>340</v>
      </c>
      <c r="G37" s="26">
        <f>Protokolas!G144</f>
        <v>36</v>
      </c>
      <c r="H37" s="165">
        <f>Protokolas!H144</f>
        <v>33.979999999999997</v>
      </c>
      <c r="I37" s="26">
        <f>Protokolas!I144</f>
        <v>51</v>
      </c>
      <c r="J37" s="164">
        <f>Protokolas!J144</f>
        <v>1.2454861111111111E-3</v>
      </c>
      <c r="K37" s="26">
        <f>Protokolas!K144</f>
        <v>40</v>
      </c>
      <c r="L37" s="175">
        <f>Protokolas!L144</f>
        <v>170</v>
      </c>
      <c r="M37" s="172">
        <v>29</v>
      </c>
    </row>
    <row r="38" spans="1:13">
      <c r="A38" s="26" t="str">
        <f>Protokolas!A91</f>
        <v>Elektrėnai</v>
      </c>
      <c r="B38" s="173" t="str">
        <f>Protokolas!B91</f>
        <v>Liepa Svetlikauskaitė</v>
      </c>
      <c r="C38" s="120">
        <f>Protokolas!C91</f>
        <v>39857</v>
      </c>
      <c r="D38" s="165">
        <f>Protokolas!D91</f>
        <v>9.84</v>
      </c>
      <c r="E38" s="26">
        <f>Protokolas!E91</f>
        <v>51</v>
      </c>
      <c r="F38" s="26">
        <f>Protokolas!F91</f>
        <v>357</v>
      </c>
      <c r="G38" s="26">
        <f>Protokolas!G91</f>
        <v>42</v>
      </c>
      <c r="H38" s="26">
        <f>Protokolas!H91</f>
        <v>33.479999999999997</v>
      </c>
      <c r="I38" s="26">
        <f>Protokolas!I91</f>
        <v>50</v>
      </c>
      <c r="J38" s="164">
        <f>Protokolas!J91</f>
        <v>1.3474537037037038E-3</v>
      </c>
      <c r="K38" s="26">
        <f>Protokolas!K91</f>
        <v>25</v>
      </c>
      <c r="L38" s="175">
        <f>Protokolas!L91</f>
        <v>168</v>
      </c>
      <c r="M38" s="173">
        <v>30</v>
      </c>
    </row>
    <row r="39" spans="1:13">
      <c r="A39" s="26" t="str">
        <f>Protokolas!A142</f>
        <v>Visaginas</v>
      </c>
      <c r="B39" s="173" t="str">
        <f>Protokolas!B142</f>
        <v>Viktorija Varanavičiūtė</v>
      </c>
      <c r="C39" s="120">
        <f>Protokolas!C142</f>
        <v>39447</v>
      </c>
      <c r="D39" s="165">
        <f>Protokolas!D142</f>
        <v>9.82</v>
      </c>
      <c r="E39" s="26">
        <f>Protokolas!E142</f>
        <v>51</v>
      </c>
      <c r="F39" s="26">
        <f>Protokolas!F142</f>
        <v>374</v>
      </c>
      <c r="G39" s="26">
        <f>Protokolas!G142</f>
        <v>48</v>
      </c>
      <c r="H39" s="26">
        <f>Protokolas!H142</f>
        <v>19.72</v>
      </c>
      <c r="I39" s="26">
        <f>Protokolas!I142</f>
        <v>24</v>
      </c>
      <c r="J39" s="164">
        <f>Protokolas!J142</f>
        <v>1.213425925925926E-3</v>
      </c>
      <c r="K39" s="26">
        <f>Protokolas!K142</f>
        <v>45</v>
      </c>
      <c r="L39" s="175">
        <f>Protokolas!L142</f>
        <v>168</v>
      </c>
      <c r="M39" s="172">
        <v>31</v>
      </c>
    </row>
    <row r="40" spans="1:13">
      <c r="A40" s="26" t="str">
        <f>Protokolas!A53</f>
        <v>Jonava</v>
      </c>
      <c r="B40" s="173" t="str">
        <f>Protokolas!B53</f>
        <v>Adriana Nemunaitė</v>
      </c>
      <c r="C40" s="120">
        <f>Protokolas!C53</f>
        <v>39813</v>
      </c>
      <c r="D40" s="165">
        <f>Protokolas!D53</f>
        <v>9.32</v>
      </c>
      <c r="E40" s="26">
        <f>Protokolas!E53</f>
        <v>66</v>
      </c>
      <c r="F40" s="26">
        <f>Protokolas!F53</f>
        <v>381</v>
      </c>
      <c r="G40" s="26">
        <f>Protokolas!G53</f>
        <v>50</v>
      </c>
      <c r="H40" s="26">
        <f>Protokolas!H53</f>
        <v>18.32</v>
      </c>
      <c r="I40" s="26">
        <f>Protokolas!I53</f>
        <v>20</v>
      </c>
      <c r="J40" s="164">
        <f>Protokolas!J53</f>
        <v>1.2978009259259258E-3</v>
      </c>
      <c r="K40" s="26">
        <f>Protokolas!K53</f>
        <v>31</v>
      </c>
      <c r="L40" s="175">
        <f>Protokolas!L53</f>
        <v>167</v>
      </c>
      <c r="M40" s="173">
        <v>32</v>
      </c>
    </row>
    <row r="41" spans="1:13">
      <c r="A41" s="26" t="str">
        <f>Protokolas!A78</f>
        <v>Panevėžys</v>
      </c>
      <c r="B41" s="173" t="str">
        <f>Protokolas!B78</f>
        <v>Amelija Binkytė</v>
      </c>
      <c r="C41" s="120">
        <f>Protokolas!C78</f>
        <v>40178</v>
      </c>
      <c r="D41" s="165">
        <f>Protokolas!D78</f>
        <v>10.27</v>
      </c>
      <c r="E41" s="26">
        <f>Protokolas!E78</f>
        <v>41</v>
      </c>
      <c r="F41" s="26">
        <f>Protokolas!F78</f>
        <v>388</v>
      </c>
      <c r="G41" s="26">
        <f>Protokolas!G78</f>
        <v>52</v>
      </c>
      <c r="H41" s="26">
        <f>Protokolas!H78</f>
        <v>34.94</v>
      </c>
      <c r="I41" s="26">
        <f>Protokolas!I78</f>
        <v>53</v>
      </c>
      <c r="J41" s="164">
        <f>Protokolas!J78</f>
        <v>1.3844907407407408E-3</v>
      </c>
      <c r="K41" s="26">
        <f>Protokolas!K78</f>
        <v>20</v>
      </c>
      <c r="L41" s="175">
        <f>Protokolas!L78</f>
        <v>166</v>
      </c>
      <c r="M41" s="172">
        <v>33</v>
      </c>
    </row>
    <row r="42" spans="1:13">
      <c r="A42" s="26" t="str">
        <f>Protokolas!A65</f>
        <v>Ignalina</v>
      </c>
      <c r="B42" s="173" t="str">
        <f>Protokolas!B65</f>
        <v>Miglė Aidukaitė</v>
      </c>
      <c r="C42" s="120">
        <f>Protokolas!C65</f>
        <v>39447</v>
      </c>
      <c r="D42" s="165">
        <f>Protokolas!D65</f>
        <v>9.86</v>
      </c>
      <c r="E42" s="26">
        <f>Protokolas!E65</f>
        <v>51</v>
      </c>
      <c r="F42" s="26">
        <f>Protokolas!F65</f>
        <v>338</v>
      </c>
      <c r="G42" s="26">
        <f>Protokolas!G65</f>
        <v>36</v>
      </c>
      <c r="H42" s="26">
        <f>Protokolas!H65</f>
        <v>31.43</v>
      </c>
      <c r="I42" s="26">
        <f>Protokolas!I65</f>
        <v>46</v>
      </c>
      <c r="J42" s="164">
        <f>Protokolas!J65</f>
        <v>1.2920138888888888E-3</v>
      </c>
      <c r="K42" s="26">
        <f>Protokolas!K65</f>
        <v>32</v>
      </c>
      <c r="L42" s="175">
        <f>Protokolas!L65</f>
        <v>165</v>
      </c>
      <c r="M42" s="173">
        <v>34</v>
      </c>
    </row>
    <row r="43" spans="1:13">
      <c r="A43" s="26" t="str">
        <f>Protokolas!A63</f>
        <v>Ignalina</v>
      </c>
      <c r="B43" s="173" t="str">
        <f>Protokolas!B63</f>
        <v>Goda Maskoliūnaitė</v>
      </c>
      <c r="C43" s="120">
        <f>Protokolas!C63</f>
        <v>39447</v>
      </c>
      <c r="D43" s="165">
        <f>Protokolas!D63</f>
        <v>10.19</v>
      </c>
      <c r="E43" s="26">
        <f>Protokolas!E63</f>
        <v>43</v>
      </c>
      <c r="F43" s="26">
        <f>Protokolas!F63</f>
        <v>360</v>
      </c>
      <c r="G43" s="26">
        <f>Protokolas!G63</f>
        <v>43</v>
      </c>
      <c r="H43" s="26">
        <f>Protokolas!H63</f>
        <v>32.65</v>
      </c>
      <c r="I43" s="26">
        <f>Protokolas!I63</f>
        <v>48</v>
      </c>
      <c r="J43" s="164">
        <f>Protokolas!J63</f>
        <v>1.3255787037037038E-3</v>
      </c>
      <c r="K43" s="26">
        <f>Protokolas!K63</f>
        <v>28</v>
      </c>
      <c r="L43" s="175">
        <f>Protokolas!L63</f>
        <v>162</v>
      </c>
      <c r="M43" s="172">
        <v>35</v>
      </c>
    </row>
    <row r="44" spans="1:13">
      <c r="A44" s="26" t="str">
        <f>Protokolas!A26</f>
        <v>Utena</v>
      </c>
      <c r="B44" s="173" t="str">
        <f>Protokolas!B26</f>
        <v>Evita Lukšytė</v>
      </c>
      <c r="C44" s="120">
        <f>Protokolas!C26</f>
        <v>39447</v>
      </c>
      <c r="D44" s="26">
        <f>Protokolas!D26</f>
        <v>10.53</v>
      </c>
      <c r="E44" s="26">
        <f>Protokolas!E26</f>
        <v>34</v>
      </c>
      <c r="F44" s="26">
        <f>Protokolas!F26</f>
        <v>341</v>
      </c>
      <c r="G44" s="26">
        <f>Protokolas!G26</f>
        <v>37</v>
      </c>
      <c r="H44" s="26">
        <f>Protokolas!H26</f>
        <v>37.56</v>
      </c>
      <c r="I44" s="26">
        <f>Protokolas!I26</f>
        <v>58</v>
      </c>
      <c r="J44" s="164">
        <f>Protokolas!J26</f>
        <v>1.297337962962963E-3</v>
      </c>
      <c r="K44" s="26">
        <f>Protokolas!K26</f>
        <v>31</v>
      </c>
      <c r="L44" s="175">
        <f>Protokolas!L26</f>
        <v>160</v>
      </c>
      <c r="M44" s="173">
        <v>36</v>
      </c>
    </row>
    <row r="45" spans="1:13">
      <c r="A45" s="26" t="str">
        <f>Protokolas!A51</f>
        <v>Jonava</v>
      </c>
      <c r="B45" s="173" t="str">
        <f>Protokolas!B51</f>
        <v>Meda Koženiauskaitė</v>
      </c>
      <c r="C45" s="120">
        <f>Protokolas!C51</f>
        <v>39447</v>
      </c>
      <c r="D45" s="165">
        <f>Protokolas!D51</f>
        <v>9.84</v>
      </c>
      <c r="E45" s="26">
        <f>Protokolas!E51</f>
        <v>51</v>
      </c>
      <c r="F45" s="26">
        <f>Protokolas!F51</f>
        <v>338</v>
      </c>
      <c r="G45" s="26">
        <f>Protokolas!G51</f>
        <v>36</v>
      </c>
      <c r="H45" s="165">
        <f>Protokolas!H51</f>
        <v>26.1</v>
      </c>
      <c r="I45" s="26">
        <f>Protokolas!I51</f>
        <v>35</v>
      </c>
      <c r="J45" s="164">
        <f>Protokolas!J51</f>
        <v>1.282986111111111E-3</v>
      </c>
      <c r="K45" s="26">
        <f>Protokolas!K51</f>
        <v>34</v>
      </c>
      <c r="L45" s="175">
        <f>Protokolas!L51</f>
        <v>156</v>
      </c>
      <c r="M45" s="172">
        <v>37</v>
      </c>
    </row>
    <row r="46" spans="1:13">
      <c r="A46" s="26" t="str">
        <f>Protokolas!A92</f>
        <v>Elektrėnai</v>
      </c>
      <c r="B46" s="173" t="str">
        <f>Protokolas!B92</f>
        <v>Nerilė Rakickaitė</v>
      </c>
      <c r="C46" s="120">
        <f>Protokolas!C92</f>
        <v>40056</v>
      </c>
      <c r="D46" s="165">
        <f>Protokolas!D92</f>
        <v>9.77</v>
      </c>
      <c r="E46" s="26">
        <f>Protokolas!E92</f>
        <v>54</v>
      </c>
      <c r="F46" s="26">
        <f>Protokolas!F92</f>
        <v>326</v>
      </c>
      <c r="G46" s="26">
        <f>Protokolas!G92</f>
        <v>32</v>
      </c>
      <c r="H46" s="165">
        <f>Protokolas!H92</f>
        <v>36.299999999999997</v>
      </c>
      <c r="I46" s="26">
        <f>Protokolas!I92</f>
        <v>55</v>
      </c>
      <c r="J46" s="164">
        <f>Protokolas!J92</f>
        <v>1.4547453703703704E-3</v>
      </c>
      <c r="K46" s="26">
        <f>Protokolas!K92</f>
        <v>13</v>
      </c>
      <c r="L46" s="175">
        <f>Protokolas!L92</f>
        <v>154</v>
      </c>
      <c r="M46" s="173">
        <v>38</v>
      </c>
    </row>
    <row r="47" spans="1:13">
      <c r="A47" s="26" t="str">
        <f>Protokolas!A27</f>
        <v>Utena</v>
      </c>
      <c r="B47" s="173" t="str">
        <f>Protokolas!B27</f>
        <v>Lėja Petraitytė</v>
      </c>
      <c r="C47" s="120">
        <f>Protokolas!C27</f>
        <v>39447</v>
      </c>
      <c r="D47" s="26">
        <f>Protokolas!D27</f>
        <v>10.02</v>
      </c>
      <c r="E47" s="26">
        <f>Protokolas!E27</f>
        <v>46</v>
      </c>
      <c r="F47" s="26">
        <f>Protokolas!F27</f>
        <v>346</v>
      </c>
      <c r="G47" s="26">
        <f>Protokolas!G27</f>
        <v>38</v>
      </c>
      <c r="H47" s="26">
        <f>Protokolas!H27</f>
        <v>31.17</v>
      </c>
      <c r="I47" s="26">
        <f>Protokolas!I27</f>
        <v>45</v>
      </c>
      <c r="J47" s="164">
        <f>Protokolas!J27</f>
        <v>1.3416666666666668E-3</v>
      </c>
      <c r="K47" s="26">
        <f>Protokolas!K27</f>
        <v>25</v>
      </c>
      <c r="L47" s="175">
        <f>Protokolas!L27</f>
        <v>154</v>
      </c>
      <c r="M47" s="172">
        <v>39</v>
      </c>
    </row>
    <row r="48" spans="1:13">
      <c r="A48" s="26" t="str">
        <f>Protokolas!A48</f>
        <v>Jonava</v>
      </c>
      <c r="B48" s="173" t="str">
        <f>Protokolas!B48</f>
        <v>Ignė Krutkevičiūtė</v>
      </c>
      <c r="C48" s="120">
        <f>Protokolas!C48</f>
        <v>39447</v>
      </c>
      <c r="D48" s="165">
        <f>Protokolas!D48</f>
        <v>10.130000000000001</v>
      </c>
      <c r="E48" s="26">
        <f>Protokolas!E48</f>
        <v>43</v>
      </c>
      <c r="F48" s="26">
        <f>Protokolas!F48</f>
        <v>400</v>
      </c>
      <c r="G48" s="26">
        <f>Protokolas!G48</f>
        <v>56</v>
      </c>
      <c r="H48" s="26">
        <f>Protokolas!H48</f>
        <v>20.82</v>
      </c>
      <c r="I48" s="26">
        <f>Protokolas!I48</f>
        <v>25</v>
      </c>
      <c r="J48" s="164">
        <f>Protokolas!J48</f>
        <v>1.3306712962962964E-3</v>
      </c>
      <c r="K48" s="26">
        <f>Protokolas!K48</f>
        <v>27</v>
      </c>
      <c r="L48" s="175">
        <f>Protokolas!L48</f>
        <v>151</v>
      </c>
      <c r="M48" s="173">
        <v>40</v>
      </c>
    </row>
    <row r="49" spans="1:13">
      <c r="A49" s="26" t="str">
        <f>Protokolas!A104</f>
        <v>Vilniaus raj.</v>
      </c>
      <c r="B49" s="173" t="str">
        <f>Protokolas!B104</f>
        <v>Ekaterina Litvinova</v>
      </c>
      <c r="C49" s="120">
        <f>Protokolas!C104</f>
        <v>39813</v>
      </c>
      <c r="D49" s="165">
        <f>Protokolas!D104</f>
        <v>10.11</v>
      </c>
      <c r="E49" s="26">
        <f>Protokolas!E104</f>
        <v>43</v>
      </c>
      <c r="F49" s="26">
        <f>Protokolas!F104</f>
        <v>355</v>
      </c>
      <c r="G49" s="26">
        <f>Protokolas!G104</f>
        <v>41</v>
      </c>
      <c r="H49" s="26">
        <f>Protokolas!H104</f>
        <v>15.07</v>
      </c>
      <c r="I49" s="26">
        <f>Protokolas!I104</f>
        <v>14</v>
      </c>
      <c r="J49" s="164">
        <f>Protokolas!J104</f>
        <v>1.1785879629629629E-3</v>
      </c>
      <c r="K49" s="26">
        <f>Protokolas!K104</f>
        <v>51</v>
      </c>
      <c r="L49" s="175">
        <f>Protokolas!L104</f>
        <v>149</v>
      </c>
      <c r="M49" s="172">
        <v>41</v>
      </c>
    </row>
    <row r="50" spans="1:13">
      <c r="A50" s="26" t="str">
        <f>Protokolas!A87</f>
        <v>Elektrėnai</v>
      </c>
      <c r="B50" s="173" t="str">
        <f>Protokolas!B87</f>
        <v>Ariana Baslykaitė</v>
      </c>
      <c r="C50" s="120">
        <f>Protokolas!C87</f>
        <v>39877</v>
      </c>
      <c r="D50" s="165">
        <f>Protokolas!D87</f>
        <v>10.39</v>
      </c>
      <c r="E50" s="26">
        <f>Protokolas!E87</f>
        <v>39</v>
      </c>
      <c r="F50" s="26">
        <f>Protokolas!F87</f>
        <v>311</v>
      </c>
      <c r="G50" s="26">
        <f>Protokolas!G87</f>
        <v>27</v>
      </c>
      <c r="H50" s="26">
        <f>Protokolas!H87</f>
        <v>24.72</v>
      </c>
      <c r="I50" s="26">
        <f>Protokolas!I87</f>
        <v>33</v>
      </c>
      <c r="J50" s="164">
        <f>Protokolas!J87</f>
        <v>1.219212962962963E-3</v>
      </c>
      <c r="K50" s="26">
        <f>Protokolas!K87</f>
        <v>44</v>
      </c>
      <c r="L50" s="175">
        <f>Protokolas!L87</f>
        <v>143</v>
      </c>
      <c r="M50" s="173">
        <v>42</v>
      </c>
    </row>
    <row r="51" spans="1:13">
      <c r="A51" s="26" t="str">
        <f>Protokolas!A88</f>
        <v>Elektrėnai</v>
      </c>
      <c r="B51" s="173" t="str">
        <f>Protokolas!B88</f>
        <v>Martyna Dulkė</v>
      </c>
      <c r="C51" s="120">
        <f>Protokolas!C88</f>
        <v>39651</v>
      </c>
      <c r="D51" s="165">
        <f>Protokolas!D88</f>
        <v>10.77</v>
      </c>
      <c r="E51" s="26">
        <f>Protokolas!E88</f>
        <v>30</v>
      </c>
      <c r="F51" s="26">
        <f>Protokolas!F88</f>
        <v>294</v>
      </c>
      <c r="G51" s="26">
        <f>Protokolas!G88</f>
        <v>21</v>
      </c>
      <c r="H51" s="26">
        <f>Protokolas!H88</f>
        <v>38.18</v>
      </c>
      <c r="I51" s="26">
        <f>Protokolas!I88</f>
        <v>59</v>
      </c>
      <c r="J51" s="164">
        <f>Protokolas!J88</f>
        <v>1.290740740740741E-3</v>
      </c>
      <c r="K51" s="26">
        <f>Protokolas!K88</f>
        <v>32</v>
      </c>
      <c r="L51" s="175">
        <f>Protokolas!L88</f>
        <v>142</v>
      </c>
      <c r="M51" s="172">
        <v>43</v>
      </c>
    </row>
    <row r="52" spans="1:13">
      <c r="A52" s="26" t="str">
        <f>Protokolas!A62</f>
        <v>Ignalina</v>
      </c>
      <c r="B52" s="173" t="str">
        <f>Protokolas!B62</f>
        <v>Evelina Patėjūnaitė</v>
      </c>
      <c r="C52" s="120">
        <f>Protokolas!C62</f>
        <v>39447</v>
      </c>
      <c r="D52" s="165">
        <f>Protokolas!D62</f>
        <v>10.29</v>
      </c>
      <c r="E52" s="26">
        <f>Protokolas!E62</f>
        <v>41</v>
      </c>
      <c r="F52" s="26">
        <f>Protokolas!F62</f>
        <v>331</v>
      </c>
      <c r="G52" s="26">
        <f>Protokolas!G62</f>
        <v>33</v>
      </c>
      <c r="H52" s="26">
        <f>Protokolas!H62</f>
        <v>29.73</v>
      </c>
      <c r="I52" s="26">
        <f>Protokolas!I62</f>
        <v>42</v>
      </c>
      <c r="J52" s="164">
        <f>Protokolas!J62</f>
        <v>1.3505787037037037E-3</v>
      </c>
      <c r="K52" s="26">
        <f>Protokolas!K62</f>
        <v>25</v>
      </c>
      <c r="L52" s="175">
        <f>Protokolas!L62</f>
        <v>141</v>
      </c>
      <c r="M52" s="173">
        <v>44</v>
      </c>
    </row>
    <row r="53" spans="1:13">
      <c r="A53" s="26" t="str">
        <f>Protokolas!A146</f>
        <v>Visaginas</v>
      </c>
      <c r="B53" s="173" t="str">
        <f>Protokolas!B146</f>
        <v>Jelizaveta Melničiuk</v>
      </c>
      <c r="C53" s="120">
        <f>Protokolas!C146</f>
        <v>39447</v>
      </c>
      <c r="D53" s="165">
        <f>Protokolas!D146</f>
        <v>10.26</v>
      </c>
      <c r="E53" s="26">
        <f>Protokolas!E146</f>
        <v>41</v>
      </c>
      <c r="F53" s="26">
        <f>Protokolas!F146</f>
        <v>357</v>
      </c>
      <c r="G53" s="26">
        <f>Protokolas!G146</f>
        <v>42</v>
      </c>
      <c r="H53" s="165">
        <f>Protokolas!H146</f>
        <v>33.56</v>
      </c>
      <c r="I53" s="26">
        <f>Protokolas!I146</f>
        <v>50</v>
      </c>
      <c r="J53" s="164">
        <f>Protokolas!J146</f>
        <v>1.6002314814814813E-3</v>
      </c>
      <c r="K53" s="26">
        <f>Protokolas!K146</f>
        <v>3</v>
      </c>
      <c r="L53" s="175">
        <f>Protokolas!L146</f>
        <v>136</v>
      </c>
      <c r="M53" s="172">
        <v>45</v>
      </c>
    </row>
    <row r="54" spans="1:13">
      <c r="A54" s="26" t="str">
        <f>Protokolas!A102</f>
        <v>Vilniaus raj.</v>
      </c>
      <c r="B54" s="173" t="str">
        <f>Protokolas!B102</f>
        <v>Elada Gasperovič</v>
      </c>
      <c r="C54" s="120">
        <f>Protokolas!C102</f>
        <v>39447</v>
      </c>
      <c r="D54" s="165">
        <f>Protokolas!D102</f>
        <v>10.62</v>
      </c>
      <c r="E54" s="26">
        <f>Protokolas!E102</f>
        <v>32</v>
      </c>
      <c r="F54" s="26">
        <f>Protokolas!F102</f>
        <v>331</v>
      </c>
      <c r="G54" s="26">
        <f>Protokolas!G102</f>
        <v>33</v>
      </c>
      <c r="H54" s="26">
        <f>Protokolas!H102</f>
        <v>38.21</v>
      </c>
      <c r="I54" s="26">
        <f>Protokolas!I102</f>
        <v>59</v>
      </c>
      <c r="J54" s="164">
        <f>Protokolas!J102</f>
        <v>1.4805555555555555E-3</v>
      </c>
      <c r="K54" s="26">
        <f>Protokolas!K102</f>
        <v>11</v>
      </c>
      <c r="L54" s="175">
        <f>Protokolas!L102</f>
        <v>135</v>
      </c>
      <c r="M54" s="173">
        <v>46</v>
      </c>
    </row>
    <row r="55" spans="1:13">
      <c r="A55" s="26" t="str">
        <f>Protokolas!A100</f>
        <v>Vilniaus raj.</v>
      </c>
      <c r="B55" s="173" t="str">
        <f>Protokolas!B100</f>
        <v>Augustė Šileikytė</v>
      </c>
      <c r="C55" s="120">
        <f>Protokolas!C100</f>
        <v>39813</v>
      </c>
      <c r="D55" s="165">
        <f>Protokolas!D100</f>
        <v>10.61</v>
      </c>
      <c r="E55" s="26">
        <f>Protokolas!E100</f>
        <v>32</v>
      </c>
      <c r="F55" s="26">
        <f>Protokolas!F100</f>
        <v>351</v>
      </c>
      <c r="G55" s="26">
        <f>Protokolas!G100</f>
        <v>40</v>
      </c>
      <c r="H55" s="26">
        <f>Protokolas!H100</f>
        <v>33.549999999999997</v>
      </c>
      <c r="I55" s="26">
        <f>Protokolas!I100</f>
        <v>50</v>
      </c>
      <c r="J55" s="164">
        <f>Protokolas!J100</f>
        <v>1.4479166666666666E-3</v>
      </c>
      <c r="K55" s="26">
        <f>Protokolas!K100</f>
        <v>13</v>
      </c>
      <c r="L55" s="175">
        <f>Protokolas!L100</f>
        <v>135</v>
      </c>
      <c r="M55" s="172">
        <v>47</v>
      </c>
    </row>
    <row r="56" spans="1:13">
      <c r="A56" s="26" t="str">
        <f>Protokolas!A24</f>
        <v>Utena</v>
      </c>
      <c r="B56" s="173" t="str">
        <f>Protokolas!B24</f>
        <v>Džesmilė Petronytė</v>
      </c>
      <c r="C56" s="120">
        <f>Protokolas!C24</f>
        <v>39813</v>
      </c>
      <c r="D56" s="165">
        <f>Protokolas!D24</f>
        <v>10.3</v>
      </c>
      <c r="E56" s="26">
        <f>Protokolas!E24</f>
        <v>39</v>
      </c>
      <c r="F56" s="26">
        <f>Protokolas!F24</f>
        <v>349</v>
      </c>
      <c r="G56" s="26">
        <f>Protokolas!G24</f>
        <v>39</v>
      </c>
      <c r="H56" s="26">
        <f>Protokolas!H24</f>
        <v>25.33</v>
      </c>
      <c r="I56" s="26">
        <f>Protokolas!I24</f>
        <v>34</v>
      </c>
      <c r="J56" s="164">
        <f>Protokolas!J24</f>
        <v>1.3598379629629631E-3</v>
      </c>
      <c r="K56" s="26">
        <f>Protokolas!K24</f>
        <v>23</v>
      </c>
      <c r="L56" s="175">
        <f>Protokolas!L24</f>
        <v>135</v>
      </c>
      <c r="M56" s="173">
        <v>48</v>
      </c>
    </row>
    <row r="57" spans="1:13">
      <c r="A57" s="26" t="str">
        <f>Protokolas!A143</f>
        <v>Visaginas</v>
      </c>
      <c r="B57" s="173" t="str">
        <f>Protokolas!B143</f>
        <v>Emilija Dunder</v>
      </c>
      <c r="C57" s="120">
        <f>Protokolas!C143</f>
        <v>39447</v>
      </c>
      <c r="D57" s="165">
        <f>Protokolas!D143</f>
        <v>10.210000000000001</v>
      </c>
      <c r="E57" s="26">
        <f>Protokolas!E143</f>
        <v>41</v>
      </c>
      <c r="F57" s="26">
        <f>Protokolas!F143</f>
        <v>330</v>
      </c>
      <c r="G57" s="26">
        <f>Protokolas!G143</f>
        <v>33</v>
      </c>
      <c r="H57" s="26">
        <f>Protokolas!H143</f>
        <v>14.38</v>
      </c>
      <c r="I57" s="26">
        <f>Protokolas!I143</f>
        <v>13</v>
      </c>
      <c r="J57" s="164">
        <f>Protokolas!J143</f>
        <v>1.2052083333333333E-3</v>
      </c>
      <c r="K57" s="26">
        <f>Protokolas!K143</f>
        <v>46</v>
      </c>
      <c r="L57" s="175">
        <f>Protokolas!L143</f>
        <v>133</v>
      </c>
      <c r="M57" s="172">
        <v>49</v>
      </c>
    </row>
    <row r="58" spans="1:13">
      <c r="A58" s="26" t="str">
        <f>Protokolas!A122</f>
        <v>Švenčionių raj.</v>
      </c>
      <c r="B58" s="173" t="str">
        <f>Protokolas!B122</f>
        <v>Augustė Garbulytė</v>
      </c>
      <c r="C58" s="120">
        <f>Protokolas!C122</f>
        <v>39813</v>
      </c>
      <c r="D58" s="165">
        <f>Protokolas!D122</f>
        <v>10.3</v>
      </c>
      <c r="E58" s="26">
        <f>Protokolas!E122</f>
        <v>39</v>
      </c>
      <c r="F58" s="26">
        <f>Protokolas!F122</f>
        <v>305</v>
      </c>
      <c r="G58" s="26">
        <f>Protokolas!G122</f>
        <v>25</v>
      </c>
      <c r="H58" s="165">
        <f>Protokolas!H122</f>
        <v>18.14</v>
      </c>
      <c r="I58" s="26">
        <f>Protokolas!I122</f>
        <v>20</v>
      </c>
      <c r="J58" s="164">
        <f>Protokolas!J122</f>
        <v>1.2159722222222222E-3</v>
      </c>
      <c r="K58" s="26">
        <f>Protokolas!K122</f>
        <v>44</v>
      </c>
      <c r="L58" s="175">
        <f>Protokolas!L122</f>
        <v>128</v>
      </c>
      <c r="M58" s="173">
        <v>50</v>
      </c>
    </row>
    <row r="59" spans="1:13">
      <c r="A59" s="26" t="str">
        <f>Protokolas!A89</f>
        <v>Elektrėnai</v>
      </c>
      <c r="B59" s="173" t="str">
        <f>Protokolas!B89</f>
        <v>Elinga Matačiūnaitė</v>
      </c>
      <c r="C59" s="120">
        <f>Protokolas!C89</f>
        <v>39508</v>
      </c>
      <c r="D59" s="165">
        <f>Protokolas!D89</f>
        <v>10.8</v>
      </c>
      <c r="E59" s="26">
        <f>Protokolas!E89</f>
        <v>28</v>
      </c>
      <c r="F59" s="26">
        <f>Protokolas!F89</f>
        <v>346</v>
      </c>
      <c r="G59" s="26">
        <f>Protokolas!G89</f>
        <v>38</v>
      </c>
      <c r="H59" s="26">
        <f>Protokolas!H89</f>
        <v>32.21</v>
      </c>
      <c r="I59" s="26">
        <f>Protokolas!I89</f>
        <v>47</v>
      </c>
      <c r="J59" s="164">
        <f>Protokolas!J89</f>
        <v>1.4671296296296296E-3</v>
      </c>
      <c r="K59" s="26">
        <f>Protokolas!K89</f>
        <v>12</v>
      </c>
      <c r="L59" s="175">
        <f>Protokolas!L89</f>
        <v>125</v>
      </c>
      <c r="M59" s="172">
        <v>51</v>
      </c>
    </row>
    <row r="60" spans="1:13">
      <c r="A60" s="26" t="str">
        <f>Protokolas!A117</f>
        <v>Švenčionių raj.</v>
      </c>
      <c r="B60" s="173" t="str">
        <f>Protokolas!B117</f>
        <v>Roksana Rutkovskaja</v>
      </c>
      <c r="C60" s="120">
        <f>Protokolas!C117</f>
        <v>39447</v>
      </c>
      <c r="D60" s="165">
        <f>Protokolas!D117</f>
        <v>10.38</v>
      </c>
      <c r="E60" s="26">
        <f>Protokolas!E117</f>
        <v>39</v>
      </c>
      <c r="F60" s="26">
        <f>Protokolas!F117</f>
        <v>328</v>
      </c>
      <c r="G60" s="26">
        <f>Protokolas!G117</f>
        <v>32</v>
      </c>
      <c r="H60" s="26">
        <f>Protokolas!H117</f>
        <v>25.92</v>
      </c>
      <c r="I60" s="26">
        <f>Protokolas!I117</f>
        <v>35</v>
      </c>
      <c r="J60" s="164">
        <f>Protokolas!J117</f>
        <v>1.4005787037037038E-3</v>
      </c>
      <c r="K60" s="26">
        <f>Protokolas!K117</f>
        <v>18</v>
      </c>
      <c r="L60" s="175">
        <f>Protokolas!L117</f>
        <v>124</v>
      </c>
      <c r="M60" s="173">
        <v>52</v>
      </c>
    </row>
    <row r="61" spans="1:13">
      <c r="A61" s="26" t="str">
        <f>Protokolas!A90</f>
        <v>Elektrėnai</v>
      </c>
      <c r="B61" s="173" t="str">
        <f>Protokolas!B90</f>
        <v>Milana Savickytė</v>
      </c>
      <c r="C61" s="120">
        <f>Protokolas!C90</f>
        <v>39886</v>
      </c>
      <c r="D61" s="165">
        <f>Protokolas!D90</f>
        <v>10.73</v>
      </c>
      <c r="E61" s="26">
        <f>Protokolas!E90</f>
        <v>30</v>
      </c>
      <c r="F61" s="26">
        <f>Protokolas!F90</f>
        <v>333</v>
      </c>
      <c r="G61" s="26">
        <f>Protokolas!G90</f>
        <v>34</v>
      </c>
      <c r="H61" s="26">
        <f>Protokolas!H90</f>
        <v>19.66</v>
      </c>
      <c r="I61" s="26">
        <f>Protokolas!I90</f>
        <v>24</v>
      </c>
      <c r="J61" s="164">
        <f>Protokolas!J90</f>
        <v>1.2815972222222222E-3</v>
      </c>
      <c r="K61" s="26">
        <f>Protokolas!K90</f>
        <v>34</v>
      </c>
      <c r="L61" s="175">
        <f>Protokolas!L90</f>
        <v>122</v>
      </c>
      <c r="M61" s="172">
        <v>53</v>
      </c>
    </row>
    <row r="62" spans="1:13">
      <c r="A62" s="26" t="str">
        <f>Protokolas!A40</f>
        <v>Kupiškis</v>
      </c>
      <c r="B62" s="173" t="str">
        <f>Protokolas!B40</f>
        <v>Klaudija Kulikauskaitė</v>
      </c>
      <c r="C62" s="120">
        <f>Protokolas!C40</f>
        <v>39813</v>
      </c>
      <c r="D62" s="165">
        <f>Protokolas!D40</f>
        <v>10.46</v>
      </c>
      <c r="E62" s="26">
        <f>Protokolas!E40</f>
        <v>36</v>
      </c>
      <c r="F62" s="26">
        <f>Protokolas!F40</f>
        <v>355</v>
      </c>
      <c r="G62" s="26">
        <f>Protokolas!G40</f>
        <v>41</v>
      </c>
      <c r="H62" s="26">
        <f>Protokolas!H40</f>
        <v>23.5</v>
      </c>
      <c r="I62" s="26">
        <f>Protokolas!I40</f>
        <v>30</v>
      </c>
      <c r="J62" s="164">
        <f>Protokolas!J40</f>
        <v>1.4458333333333333E-3</v>
      </c>
      <c r="K62" s="26">
        <f>Protokolas!K40</f>
        <v>14</v>
      </c>
      <c r="L62" s="175">
        <f>Protokolas!L40</f>
        <v>121</v>
      </c>
      <c r="M62" s="173">
        <v>54</v>
      </c>
    </row>
    <row r="63" spans="1:13">
      <c r="A63" s="26" t="str">
        <f>Protokolas!A154</f>
        <v>Ukmergė</v>
      </c>
      <c r="B63" s="173" t="str">
        <f>Protokolas!B154</f>
        <v>Elzė Butėnaitė</v>
      </c>
      <c r="C63" s="120">
        <f>Protokolas!C154</f>
        <v>39813</v>
      </c>
      <c r="D63" s="165">
        <f>Protokolas!D154</f>
        <v>9.91</v>
      </c>
      <c r="E63" s="26">
        <f>Protokolas!E154</f>
        <v>49</v>
      </c>
      <c r="F63" s="26">
        <f>Protokolas!F154</f>
        <v>271</v>
      </c>
      <c r="G63" s="26">
        <f>Protokolas!G154</f>
        <v>13</v>
      </c>
      <c r="H63" s="165">
        <f>Protokolas!H154</f>
        <v>24.01</v>
      </c>
      <c r="I63" s="26">
        <f>Protokolas!I154</f>
        <v>31</v>
      </c>
      <c r="J63" s="164">
        <f>Protokolas!J154</f>
        <v>1.3436342592592593E-3</v>
      </c>
      <c r="K63" s="26">
        <f>Protokolas!K154</f>
        <v>25</v>
      </c>
      <c r="L63" s="175">
        <f>Protokolas!L154</f>
        <v>118</v>
      </c>
      <c r="M63" s="172">
        <v>55</v>
      </c>
    </row>
    <row r="64" spans="1:13">
      <c r="A64" s="26" t="str">
        <f>Protokolas!A64</f>
        <v>Ignalina</v>
      </c>
      <c r="B64" s="173" t="str">
        <f>Protokolas!B64</f>
        <v>Saulė Šimonytė</v>
      </c>
      <c r="C64" s="120">
        <f>Protokolas!C64</f>
        <v>39447</v>
      </c>
      <c r="D64" s="165">
        <f>Protokolas!D64</f>
        <v>10.88</v>
      </c>
      <c r="E64" s="26">
        <f>Protokolas!E64</f>
        <v>28</v>
      </c>
      <c r="F64" s="26">
        <f>Protokolas!F64</f>
        <v>299</v>
      </c>
      <c r="G64" s="26">
        <f>Protokolas!G64</f>
        <v>23</v>
      </c>
      <c r="H64" s="26">
        <f>Protokolas!H64</f>
        <v>26.65</v>
      </c>
      <c r="I64" s="26">
        <f>Protokolas!I64</f>
        <v>36</v>
      </c>
      <c r="J64" s="164">
        <f>Protokolas!J64</f>
        <v>1.3043981481481483E-3</v>
      </c>
      <c r="K64" s="26">
        <f>Protokolas!K64</f>
        <v>30</v>
      </c>
      <c r="L64" s="175">
        <f>Protokolas!L64</f>
        <v>117</v>
      </c>
      <c r="M64" s="173">
        <v>56</v>
      </c>
    </row>
    <row r="65" spans="1:13">
      <c r="A65" s="26" t="str">
        <f>Protokolas!A25</f>
        <v>Utena</v>
      </c>
      <c r="B65" s="173" t="str">
        <f>Protokolas!B25</f>
        <v>Rusnė Buterlevičiūtė</v>
      </c>
      <c r="C65" s="120">
        <f>Protokolas!C25</f>
        <v>39813</v>
      </c>
      <c r="D65" s="26">
        <f>Protokolas!D25</f>
        <v>10.45</v>
      </c>
      <c r="E65" s="26">
        <f>Protokolas!E25</f>
        <v>36</v>
      </c>
      <c r="F65" s="26">
        <f>Protokolas!F25</f>
        <v>318</v>
      </c>
      <c r="G65" s="26">
        <f>Protokolas!G25</f>
        <v>29</v>
      </c>
      <c r="H65" s="26">
        <f>Protokolas!H25</f>
        <v>22.56</v>
      </c>
      <c r="I65" s="26">
        <f>Protokolas!I25</f>
        <v>29</v>
      </c>
      <c r="J65" s="164">
        <f>Protokolas!J25</f>
        <v>1.3762731481481482E-3</v>
      </c>
      <c r="K65" s="26">
        <f>Protokolas!K25</f>
        <v>21</v>
      </c>
      <c r="L65" s="175">
        <f>Protokolas!L25</f>
        <v>115</v>
      </c>
      <c r="M65" s="172">
        <v>57</v>
      </c>
    </row>
    <row r="66" spans="1:13">
      <c r="A66" s="26" t="str">
        <f>Protokolas!A157</f>
        <v>Ukmergė</v>
      </c>
      <c r="B66" s="173" t="str">
        <f>Protokolas!B157</f>
        <v>Brigita Lisauskaitė</v>
      </c>
      <c r="C66" s="120">
        <f>Protokolas!C157</f>
        <v>39447</v>
      </c>
      <c r="D66" s="165">
        <f>Protokolas!D157</f>
        <v>10.52</v>
      </c>
      <c r="E66" s="26">
        <f>Protokolas!E157</f>
        <v>34</v>
      </c>
      <c r="F66" s="26">
        <f>Protokolas!F157</f>
        <v>306</v>
      </c>
      <c r="G66" s="26">
        <f>Protokolas!G157</f>
        <v>25</v>
      </c>
      <c r="H66" s="165">
        <f>Protokolas!H157</f>
        <v>24.52</v>
      </c>
      <c r="I66" s="26">
        <f>Protokolas!I157</f>
        <v>32</v>
      </c>
      <c r="J66" s="164">
        <f>Protokolas!J157</f>
        <v>1.3686342592592593E-3</v>
      </c>
      <c r="K66" s="26">
        <f>Protokolas!K157</f>
        <v>22</v>
      </c>
      <c r="L66" s="175">
        <f>Protokolas!L157</f>
        <v>113</v>
      </c>
      <c r="M66" s="173">
        <v>58</v>
      </c>
    </row>
    <row r="67" spans="1:13">
      <c r="A67" s="26" t="str">
        <f>Protokolas!A36</f>
        <v>Kupiškis</v>
      </c>
      <c r="B67" s="173" t="str">
        <f>Protokolas!B36</f>
        <v>Smiltė Vilčinskaitė</v>
      </c>
      <c r="C67" s="120">
        <f>Protokolas!C36</f>
        <v>39447</v>
      </c>
      <c r="D67" s="26">
        <f>Protokolas!D36</f>
        <v>10.44</v>
      </c>
      <c r="E67" s="26">
        <f>Protokolas!E36</f>
        <v>36</v>
      </c>
      <c r="F67" s="26">
        <f>Protokolas!F36</f>
        <v>343</v>
      </c>
      <c r="G67" s="26">
        <f>Protokolas!G36</f>
        <v>37</v>
      </c>
      <c r="H67" s="26">
        <f>Protokolas!H36</f>
        <v>20.27</v>
      </c>
      <c r="I67" s="26">
        <f>Protokolas!I36</f>
        <v>24</v>
      </c>
      <c r="J67" s="164">
        <f>Protokolas!J36</f>
        <v>1.4354166666666667E-3</v>
      </c>
      <c r="K67" s="26">
        <f>Protokolas!K36</f>
        <v>15</v>
      </c>
      <c r="L67" s="175">
        <f>Protokolas!L36</f>
        <v>112</v>
      </c>
      <c r="M67" s="172">
        <v>59</v>
      </c>
    </row>
    <row r="68" spans="1:13">
      <c r="A68" s="26" t="str">
        <f>Protokolas!A103</f>
        <v>Vilniaus raj.</v>
      </c>
      <c r="B68" s="173" t="str">
        <f>Protokolas!B103</f>
        <v>Elija Šeimytė</v>
      </c>
      <c r="C68" s="120">
        <f>Protokolas!C103</f>
        <v>39447</v>
      </c>
      <c r="D68" s="165">
        <f>Protokolas!D103</f>
        <v>10.4</v>
      </c>
      <c r="E68" s="26">
        <f>Protokolas!E103</f>
        <v>36</v>
      </c>
      <c r="F68" s="26">
        <f>Protokolas!F103</f>
        <v>328</v>
      </c>
      <c r="G68" s="26">
        <f>Protokolas!G103</f>
        <v>32</v>
      </c>
      <c r="H68" s="26">
        <f>Protokolas!H103</f>
        <v>24.23</v>
      </c>
      <c r="I68" s="26">
        <f>Protokolas!I103</f>
        <v>32</v>
      </c>
      <c r="J68" s="164">
        <f>Protokolas!J103</f>
        <v>1.4604166666666667E-3</v>
      </c>
      <c r="K68" s="26">
        <f>Protokolas!K103</f>
        <v>12</v>
      </c>
      <c r="L68" s="175">
        <f>Protokolas!L103</f>
        <v>112</v>
      </c>
      <c r="M68" s="173">
        <v>60</v>
      </c>
    </row>
    <row r="69" spans="1:13">
      <c r="A69" s="26" t="str">
        <f>Protokolas!A52</f>
        <v>Jonava</v>
      </c>
      <c r="B69" s="173" t="str">
        <f>Protokolas!B52</f>
        <v>Miglė Tolevaišaitė</v>
      </c>
      <c r="C69" s="120">
        <f>Protokolas!C52</f>
        <v>39447</v>
      </c>
      <c r="D69" s="165">
        <f>Protokolas!D52</f>
        <v>10.11</v>
      </c>
      <c r="E69" s="26">
        <f>Protokolas!E52</f>
        <v>43</v>
      </c>
      <c r="F69" s="26">
        <f>Protokolas!F52</f>
        <v>358</v>
      </c>
      <c r="G69" s="26">
        <f>Protokolas!G52</f>
        <v>42</v>
      </c>
      <c r="H69" s="26">
        <f>Protokolas!H52</f>
        <v>21.02</v>
      </c>
      <c r="I69" s="26">
        <f>Protokolas!I52</f>
        <v>26</v>
      </c>
      <c r="J69" s="164">
        <f>Protokolas!J52</f>
        <v>0</v>
      </c>
      <c r="K69" s="26">
        <f>Protokolas!K52</f>
        <v>0</v>
      </c>
      <c r="L69" s="175">
        <f>Protokolas!L52</f>
        <v>111</v>
      </c>
      <c r="M69" s="172">
        <v>61</v>
      </c>
    </row>
    <row r="70" spans="1:13">
      <c r="A70" s="26" t="str">
        <f>Protokolas!A159</f>
        <v>Ukmergė</v>
      </c>
      <c r="B70" s="173" t="str">
        <f>Protokolas!B159</f>
        <v>Ugnė Nefaitė</v>
      </c>
      <c r="C70" s="120">
        <f>Protokolas!C159</f>
        <v>39447</v>
      </c>
      <c r="D70" s="165">
        <f>Protokolas!D159</f>
        <v>9.84</v>
      </c>
      <c r="E70" s="26">
        <f>Protokolas!E159</f>
        <v>51</v>
      </c>
      <c r="F70" s="26">
        <f>Protokolas!F159</f>
        <v>0</v>
      </c>
      <c r="G70" s="26">
        <f>Protokolas!G159</f>
        <v>0</v>
      </c>
      <c r="H70" s="26">
        <f>Protokolas!H159</f>
        <v>21.28</v>
      </c>
      <c r="I70" s="26">
        <f>Protokolas!I159</f>
        <v>26</v>
      </c>
      <c r="J70" s="164">
        <f>Protokolas!J159</f>
        <v>1.2865740740740741E-3</v>
      </c>
      <c r="K70" s="26">
        <f>Protokolas!K159</f>
        <v>33</v>
      </c>
      <c r="L70" s="175">
        <f>Protokolas!L159</f>
        <v>110</v>
      </c>
      <c r="M70" s="173">
        <v>62</v>
      </c>
    </row>
    <row r="71" spans="1:13">
      <c r="A71" s="26" t="str">
        <f>Protokolas!A145</f>
        <v>Visaginas</v>
      </c>
      <c r="B71" s="173" t="str">
        <f>Protokolas!B145</f>
        <v>Viktorija Jevdokimova</v>
      </c>
      <c r="C71" s="120">
        <f>Protokolas!C145</f>
        <v>39447</v>
      </c>
      <c r="D71" s="165">
        <f>Protokolas!D145</f>
        <v>11.06</v>
      </c>
      <c r="E71" s="26">
        <f>Protokolas!E145</f>
        <v>24</v>
      </c>
      <c r="F71" s="26">
        <f>Protokolas!F145</f>
        <v>318</v>
      </c>
      <c r="G71" s="26">
        <f>Protokolas!G145</f>
        <v>29</v>
      </c>
      <c r="H71" s="165">
        <f>Protokolas!H145</f>
        <v>23.9</v>
      </c>
      <c r="I71" s="26">
        <f>Protokolas!I145</f>
        <v>31</v>
      </c>
      <c r="J71" s="164">
        <f>Protokolas!J145</f>
        <v>1.3894675925925925E-3</v>
      </c>
      <c r="K71" s="26">
        <f>Protokolas!K145</f>
        <v>20</v>
      </c>
      <c r="L71" s="175">
        <f>Protokolas!L145</f>
        <v>104</v>
      </c>
      <c r="M71" s="172">
        <v>63</v>
      </c>
    </row>
    <row r="72" spans="1:13">
      <c r="A72" s="26" t="str">
        <f>Protokolas!A79</f>
        <v>Panevėžys</v>
      </c>
      <c r="B72" s="173" t="str">
        <f>Protokolas!B79</f>
        <v>Austėja Mickutė</v>
      </c>
      <c r="C72" s="120">
        <f>Protokolas!C79</f>
        <v>39447</v>
      </c>
      <c r="D72" s="165">
        <f>Protokolas!D79</f>
        <v>10.84</v>
      </c>
      <c r="E72" s="26">
        <f>Protokolas!E79</f>
        <v>28</v>
      </c>
      <c r="F72" s="26">
        <f>Protokolas!F79</f>
        <v>284</v>
      </c>
      <c r="G72" s="26">
        <f>Protokolas!G79</f>
        <v>18</v>
      </c>
      <c r="H72" s="26">
        <f>Protokolas!H79</f>
        <v>30.74</v>
      </c>
      <c r="I72" s="26">
        <f>Protokolas!I79</f>
        <v>44</v>
      </c>
      <c r="J72" s="164">
        <f>Protokolas!J79</f>
        <v>1.4758101851851853E-3</v>
      </c>
      <c r="K72" s="26">
        <f>Protokolas!K79</f>
        <v>11</v>
      </c>
      <c r="L72" s="175">
        <f>Protokolas!L79</f>
        <v>101</v>
      </c>
      <c r="M72" s="173">
        <v>64</v>
      </c>
    </row>
    <row r="73" spans="1:13">
      <c r="A73" s="26" t="str">
        <f>Protokolas!A39</f>
        <v>Kupiškis</v>
      </c>
      <c r="B73" s="173" t="str">
        <f>Protokolas!B39</f>
        <v>Aneta Stanytė</v>
      </c>
      <c r="C73" s="120">
        <f>Protokolas!C39</f>
        <v>40178</v>
      </c>
      <c r="D73" s="165">
        <f>Protokolas!D39</f>
        <v>11.5</v>
      </c>
      <c r="E73" s="26">
        <f>Protokolas!E39</f>
        <v>16</v>
      </c>
      <c r="F73" s="26">
        <f>Protokolas!F39</f>
        <v>287</v>
      </c>
      <c r="G73" s="26">
        <f>Protokolas!G39</f>
        <v>19</v>
      </c>
      <c r="H73" s="26">
        <f>Protokolas!H39</f>
        <v>32.08</v>
      </c>
      <c r="I73" s="26">
        <f>Protokolas!I39</f>
        <v>47</v>
      </c>
      <c r="J73" s="164">
        <f>Protokolas!J39</f>
        <v>1.5313657407407407E-3</v>
      </c>
      <c r="K73" s="26">
        <f>Protokolas!K39</f>
        <v>7</v>
      </c>
      <c r="L73" s="175">
        <f>Protokolas!L39</f>
        <v>89</v>
      </c>
      <c r="M73" s="172">
        <v>65</v>
      </c>
    </row>
    <row r="74" spans="1:13">
      <c r="A74" s="26" t="str">
        <f>Protokolas!A105</f>
        <v>Vilniaus raj.</v>
      </c>
      <c r="B74" s="173" t="str">
        <f>Protokolas!B105</f>
        <v>Kristina Dabašinskaitė</v>
      </c>
      <c r="C74" s="120">
        <f>Protokolas!C105</f>
        <v>40178</v>
      </c>
      <c r="D74" s="165">
        <f>Protokolas!D105</f>
        <v>10.95</v>
      </c>
      <c r="E74" s="26">
        <f>Protokolas!E105</f>
        <v>26</v>
      </c>
      <c r="F74" s="26">
        <f>Protokolas!F105</f>
        <v>293</v>
      </c>
      <c r="G74" s="26">
        <f>Protokolas!G105</f>
        <v>21</v>
      </c>
      <c r="H74" s="26">
        <f>Protokolas!H105</f>
        <v>25.95</v>
      </c>
      <c r="I74" s="26">
        <f>Protokolas!I105</f>
        <v>35</v>
      </c>
      <c r="J74" s="164">
        <f>Protokolas!J105</f>
        <v>1.5555555555555557E-3</v>
      </c>
      <c r="K74" s="26">
        <f>Protokolas!K105</f>
        <v>5</v>
      </c>
      <c r="L74" s="175">
        <f>Protokolas!L105</f>
        <v>87</v>
      </c>
      <c r="M74" s="173">
        <v>66</v>
      </c>
    </row>
    <row r="75" spans="1:13">
      <c r="A75" s="26" t="str">
        <f>Protokolas!A38</f>
        <v>Kupiškis</v>
      </c>
      <c r="B75" s="173" t="str">
        <f>Protokolas!B38</f>
        <v>Mėta Banevičiūtė</v>
      </c>
      <c r="C75" s="120">
        <f>Protokolas!C38</f>
        <v>39813</v>
      </c>
      <c r="D75" s="26">
        <f>Protokolas!D38</f>
        <v>12.22</v>
      </c>
      <c r="E75" s="26">
        <f>Protokolas!E38</f>
        <v>7</v>
      </c>
      <c r="F75" s="26">
        <f>Protokolas!F38</f>
        <v>311</v>
      </c>
      <c r="G75" s="26">
        <f>Protokolas!G38</f>
        <v>27</v>
      </c>
      <c r="H75" s="26">
        <f>Protokolas!H38</f>
        <v>25.01</v>
      </c>
      <c r="I75" s="26">
        <f>Protokolas!I38</f>
        <v>33</v>
      </c>
      <c r="J75" s="164">
        <f>Protokolas!J38</f>
        <v>1.4049768518518519E-3</v>
      </c>
      <c r="K75" s="26">
        <f>Protokolas!K38</f>
        <v>18</v>
      </c>
      <c r="L75" s="175">
        <f>Protokolas!L38</f>
        <v>85</v>
      </c>
      <c r="M75" s="172">
        <v>67</v>
      </c>
    </row>
    <row r="76" spans="1:13">
      <c r="A76" s="26" t="str">
        <f>Protokolas!A156</f>
        <v>Ukmergė</v>
      </c>
      <c r="B76" s="173" t="str">
        <f>Protokolas!B156</f>
        <v>Gintė Steponavičiūtė</v>
      </c>
      <c r="C76" s="120">
        <f>Protokolas!C156</f>
        <v>39813</v>
      </c>
      <c r="D76" s="165">
        <f>Protokolas!D156</f>
        <v>10.93</v>
      </c>
      <c r="E76" s="26">
        <f>Protokolas!E156</f>
        <v>26</v>
      </c>
      <c r="F76" s="26">
        <f>Protokolas!F156</f>
        <v>262</v>
      </c>
      <c r="G76" s="26">
        <f>Protokolas!G156</f>
        <v>10</v>
      </c>
      <c r="H76" s="165">
        <f>Protokolas!H156</f>
        <v>27.06</v>
      </c>
      <c r="I76" s="26">
        <f>Protokolas!I156</f>
        <v>37</v>
      </c>
      <c r="J76" s="164">
        <f>Protokolas!J156</f>
        <v>1.4805555555555555E-3</v>
      </c>
      <c r="K76" s="26">
        <f>Protokolas!K156</f>
        <v>11</v>
      </c>
      <c r="L76" s="175">
        <f>Protokolas!L156</f>
        <v>84</v>
      </c>
      <c r="M76" s="173">
        <v>68</v>
      </c>
    </row>
    <row r="77" spans="1:13">
      <c r="A77" s="26" t="str">
        <f>Protokolas!A37</f>
        <v>Kupiškis</v>
      </c>
      <c r="B77" s="173" t="str">
        <f>Protokolas!B37</f>
        <v>Gabrielė Daukšaitė</v>
      </c>
      <c r="C77" s="120">
        <f>Protokolas!C37</f>
        <v>39813</v>
      </c>
      <c r="D77" s="26">
        <f>Protokolas!D37</f>
        <v>10.51</v>
      </c>
      <c r="E77" s="26">
        <f>Protokolas!E37</f>
        <v>34</v>
      </c>
      <c r="F77" s="26">
        <f>Protokolas!F37</f>
        <v>290</v>
      </c>
      <c r="G77" s="26">
        <f>Protokolas!G37</f>
        <v>20</v>
      </c>
      <c r="H77" s="26">
        <f>Protokolas!H37</f>
        <v>23.13</v>
      </c>
      <c r="I77" s="26">
        <f>Protokolas!I37</f>
        <v>30</v>
      </c>
      <c r="J77" s="164">
        <f>Protokolas!J37</f>
        <v>1.6846064814814816E-3</v>
      </c>
      <c r="K77" s="26">
        <f>Protokolas!K37</f>
        <v>0</v>
      </c>
      <c r="L77" s="175">
        <f>Protokolas!L37</f>
        <v>84</v>
      </c>
      <c r="M77" s="172">
        <v>69</v>
      </c>
    </row>
    <row r="78" spans="1:13">
      <c r="A78" s="26" t="str">
        <f>Protokolas!A35</f>
        <v>Kupiškis</v>
      </c>
      <c r="B78" s="173" t="str">
        <f>Protokolas!B35</f>
        <v>Neila Stanišauskaitė</v>
      </c>
      <c r="C78" s="120">
        <f>Protokolas!C35</f>
        <v>39447</v>
      </c>
      <c r="D78" s="26">
        <f>Protokolas!D35</f>
        <v>10.73</v>
      </c>
      <c r="E78" s="26">
        <f>Protokolas!E35</f>
        <v>30</v>
      </c>
      <c r="F78" s="26">
        <f>Protokolas!F35</f>
        <v>307</v>
      </c>
      <c r="G78" s="26">
        <f>Protokolas!G35</f>
        <v>25</v>
      </c>
      <c r="H78" s="26">
        <f>Protokolas!H35</f>
        <v>16.739999999999998</v>
      </c>
      <c r="I78" s="26">
        <f>Protokolas!I35</f>
        <v>17</v>
      </c>
      <c r="J78" s="164">
        <f>Protokolas!J35</f>
        <v>1.4744212962962964E-3</v>
      </c>
      <c r="K78" s="26">
        <f>Protokolas!K35</f>
        <v>11</v>
      </c>
      <c r="L78" s="175">
        <f>Protokolas!L35</f>
        <v>83</v>
      </c>
      <c r="M78" s="173">
        <v>70</v>
      </c>
    </row>
    <row r="79" spans="1:13">
      <c r="A79" s="26" t="str">
        <f>Protokolas!A147</f>
        <v>Visaginas</v>
      </c>
      <c r="B79" s="173" t="str">
        <f>Protokolas!B147</f>
        <v>Ana Gurskaja</v>
      </c>
      <c r="C79" s="120">
        <f>Protokolas!C147</f>
        <v>40178</v>
      </c>
      <c r="D79" s="165">
        <f>Protokolas!D147</f>
        <v>10.59</v>
      </c>
      <c r="E79" s="26">
        <f>Protokolas!E147</f>
        <v>34</v>
      </c>
      <c r="F79" s="26">
        <f>Protokolas!F147</f>
        <v>285</v>
      </c>
      <c r="G79" s="26">
        <f>Protokolas!G147</f>
        <v>18</v>
      </c>
      <c r="H79" s="165">
        <f>Protokolas!H147</f>
        <v>18.899999999999999</v>
      </c>
      <c r="I79" s="26">
        <f>Protokolas!I147</f>
        <v>22</v>
      </c>
      <c r="J79" s="164">
        <f>Protokolas!J147</f>
        <v>2.4238425925925929E-3</v>
      </c>
      <c r="K79" s="26">
        <f>Protokolas!K147</f>
        <v>0</v>
      </c>
      <c r="L79" s="175">
        <f>Protokolas!L147</f>
        <v>74</v>
      </c>
      <c r="M79" s="172">
        <v>71</v>
      </c>
    </row>
    <row r="80" spans="1:13">
      <c r="A80" s="16"/>
      <c r="B80" s="23"/>
      <c r="C80" s="10"/>
      <c r="D80" s="22"/>
      <c r="E80" s="16"/>
      <c r="F80" s="16"/>
      <c r="G80" s="16"/>
      <c r="H80" s="16"/>
      <c r="I80" s="16"/>
      <c r="J80" s="17"/>
      <c r="K80" s="16"/>
      <c r="L80" s="16"/>
      <c r="M80" s="171"/>
    </row>
    <row r="81" spans="1:13">
      <c r="A81" s="16"/>
      <c r="B81" s="123" t="s">
        <v>18</v>
      </c>
      <c r="C81" s="123"/>
      <c r="D81" s="123"/>
      <c r="E81" s="123"/>
      <c r="F81" s="33"/>
      <c r="G81" s="33"/>
      <c r="H81" s="33"/>
      <c r="I81" s="123" t="str">
        <f>Protokolas!G164</f>
        <v>Irena Jefimova</v>
      </c>
      <c r="J81" s="123"/>
      <c r="K81" s="123"/>
      <c r="L81" s="123"/>
      <c r="M81" s="171"/>
    </row>
    <row r="82" spans="1:13">
      <c r="A82" s="16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171"/>
    </row>
    <row r="83" spans="1:13">
      <c r="A83" s="16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171"/>
    </row>
    <row r="84" spans="1:13">
      <c r="A84" s="10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</row>
    <row r="85" spans="1:13">
      <c r="A85" s="10"/>
      <c r="B85" s="123" t="s">
        <v>17</v>
      </c>
      <c r="C85" s="123"/>
      <c r="D85" s="123"/>
      <c r="E85" s="123"/>
      <c r="F85" s="33"/>
      <c r="G85" s="33"/>
      <c r="H85" s="33"/>
      <c r="I85" s="123" t="str">
        <f>Protokolas!G167</f>
        <v>Irena Bakšanska</v>
      </c>
      <c r="J85" s="123"/>
      <c r="K85" s="123"/>
      <c r="L85" s="123"/>
    </row>
    <row r="86" spans="1:13">
      <c r="A86" s="10"/>
    </row>
    <row r="87" spans="1:13">
      <c r="A87" s="10"/>
    </row>
    <row r="88" spans="1:13">
      <c r="A88" s="10"/>
    </row>
    <row r="89" spans="1:13">
      <c r="A89" s="10"/>
    </row>
    <row r="90" spans="1:13">
      <c r="A90" s="10"/>
    </row>
    <row r="91" spans="1:13"/>
    <row r="92" spans="1:13"/>
    <row r="93" spans="1:13"/>
    <row r="94" spans="1:13"/>
    <row r="95" spans="1:13"/>
    <row r="96" spans="1:13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</sheetData>
  <sortState xmlns:xlrd2="http://schemas.microsoft.com/office/spreadsheetml/2017/richdata2" ref="A76:M77">
    <sortCondition ref="M76:M77"/>
  </sortState>
  <customSheetViews>
    <customSheetView guid="{16CA44E9-3C3B-11D6-ADD5-DAC336D76101}" showGridLines="0" showRuler="0">
      <selection activeCell="J16" sqref="J16"/>
      <pageMargins left="0.35433070866141736" right="0.15748031496062992" top="0.78740157480314965" bottom="0.78740157480314965" header="0.51181102362204722" footer="0.51181102362204722"/>
      <pageSetup paperSize="9" orientation="portrait" horizontalDpi="300" verticalDpi="300" r:id="rId1"/>
      <headerFooter alignWithMargins="0"/>
    </customSheetView>
    <customSheetView guid="{7ED78906-3144-11D6-ADD5-ED0FC6E62A1A}" showRuler="0">
      <selection activeCell="F14" sqref="F14"/>
      <pageMargins left="0.55118110236220474" right="0.55118110236220474" top="0.78740157480314965" bottom="0.78740157480314965" header="0.51181102362204722" footer="0.51181102362204722"/>
      <pageSetup paperSize="9" orientation="portrait" horizontalDpi="300" verticalDpi="300" r:id="rId2"/>
      <headerFooter alignWithMargins="0"/>
    </customSheetView>
  </customSheetViews>
  <mergeCells count="17">
    <mergeCell ref="I3:L3"/>
    <mergeCell ref="M7:M8"/>
    <mergeCell ref="B1:K1"/>
    <mergeCell ref="B5:K5"/>
    <mergeCell ref="F7:G7"/>
    <mergeCell ref="H7:I7"/>
    <mergeCell ref="J7:K7"/>
    <mergeCell ref="L7:L8"/>
    <mergeCell ref="B3:F3"/>
    <mergeCell ref="B81:E81"/>
    <mergeCell ref="I81:L81"/>
    <mergeCell ref="B85:E85"/>
    <mergeCell ref="I85:L85"/>
    <mergeCell ref="A7:A8"/>
    <mergeCell ref="B7:B8"/>
    <mergeCell ref="C7:C8"/>
    <mergeCell ref="D7:E7"/>
  </mergeCells>
  <phoneticPr fontId="15" type="noConversion"/>
  <printOptions horizontalCentered="1"/>
  <pageMargins left="0.35433070866141736" right="0.15748031496062992" top="0.78740157480314965" bottom="0.78740157480314965" header="0.51181102362204722" footer="0.51181102362204722"/>
  <pageSetup paperSize="9" orientation="portrait" horizontalDpi="300" verticalDpi="300" r:id="rId3"/>
  <headerFooter alignWithMargins="0">
    <oddFooter>&amp;C&amp;D 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N40"/>
  <sheetViews>
    <sheetView topLeftCell="A4" zoomScale="110" zoomScaleNormal="110" workbookViewId="0">
      <selection activeCell="L18" sqref="L18"/>
    </sheetView>
  </sheetViews>
  <sheetFormatPr defaultColWidth="2.5546875" defaultRowHeight="13.2" zeroHeight="1"/>
  <cols>
    <col min="1" max="1" width="7.88671875" customWidth="1"/>
    <col min="2" max="10" width="5.6640625" customWidth="1"/>
    <col min="11" max="11" width="7.5546875" customWidth="1"/>
    <col min="12" max="12" width="9.33203125" customWidth="1"/>
    <col min="13" max="13" width="6.33203125" customWidth="1"/>
  </cols>
  <sheetData>
    <row r="1" spans="1:14" ht="41.25" customHeight="1">
      <c r="A1" s="24"/>
      <c r="B1" s="125" t="str">
        <f>Protokolas!$B$1</f>
        <v>Lietuvos mokyklų žaidynių lengvosios atletikos keturkovės tarpzoninės varžybos Vilniuje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4" ht="12.75" customHeight="1">
      <c r="A2" s="25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4" ht="23.25" customHeight="1">
      <c r="A3" s="20"/>
      <c r="B3" s="126" t="str">
        <f>Protokolas!$B$3</f>
        <v>Merginos</v>
      </c>
      <c r="C3" s="126"/>
      <c r="D3" s="126"/>
      <c r="E3" s="126"/>
      <c r="F3" s="126"/>
      <c r="G3" s="126"/>
      <c r="H3" s="126"/>
      <c r="I3" s="37"/>
      <c r="J3" s="37"/>
      <c r="K3" s="127">
        <f>Protokolas!$I$3</f>
        <v>44692</v>
      </c>
      <c r="L3" s="127"/>
    </row>
    <row r="4" spans="1:14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33.75" customHeight="1">
      <c r="B5" s="128" t="s">
        <v>16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</row>
    <row r="6" spans="1:14" ht="27.75" customHeight="1">
      <c r="A6" s="72" t="s">
        <v>7</v>
      </c>
      <c r="B6" s="124" t="s">
        <v>13</v>
      </c>
      <c r="C6" s="124"/>
      <c r="D6" s="124"/>
      <c r="E6" s="124"/>
      <c r="F6" s="124"/>
      <c r="G6" s="124"/>
      <c r="H6" s="124"/>
      <c r="I6" s="124"/>
      <c r="J6" s="124"/>
      <c r="K6" s="124"/>
      <c r="L6" s="72" t="s">
        <v>1</v>
      </c>
      <c r="M6" s="72" t="s">
        <v>11</v>
      </c>
      <c r="N6" s="33"/>
    </row>
    <row r="7" spans="1:14" ht="20.100000000000001" customHeight="1">
      <c r="A7" s="72">
        <v>1</v>
      </c>
      <c r="B7" s="73" t="str">
        <f>Protokolas!B5</f>
        <v>Vilniaus Gedimino technikos universiteto inžinerijos licėjus</v>
      </c>
      <c r="C7" s="74"/>
      <c r="D7" s="74"/>
      <c r="E7" s="74"/>
      <c r="F7" s="74"/>
      <c r="G7" s="74"/>
      <c r="H7" s="74"/>
      <c r="I7" s="74"/>
      <c r="J7" s="74"/>
      <c r="K7" s="75"/>
      <c r="L7" s="72">
        <f>Protokolas!L5</f>
        <v>1053</v>
      </c>
      <c r="M7" s="122">
        <v>1</v>
      </c>
      <c r="N7" s="33"/>
    </row>
    <row r="8" spans="1:14" ht="20.100000000000001" customHeight="1">
      <c r="A8" s="72">
        <v>10</v>
      </c>
      <c r="B8" s="73" t="str">
        <f>Protokolas!B126</f>
        <v>Širvintų "Atžalyno" progimnazija</v>
      </c>
      <c r="C8" s="74"/>
      <c r="D8" s="74"/>
      <c r="E8" s="74"/>
      <c r="F8" s="74"/>
      <c r="G8" s="74"/>
      <c r="H8" s="74"/>
      <c r="I8" s="74"/>
      <c r="J8" s="74"/>
      <c r="K8" s="75"/>
      <c r="L8" s="72">
        <f>Protokolas!L126</f>
        <v>996</v>
      </c>
      <c r="M8" s="122">
        <v>2</v>
      </c>
      <c r="N8" s="33"/>
    </row>
    <row r="9" spans="1:14" ht="20.100000000000001" customHeight="1">
      <c r="A9" s="72">
        <v>9</v>
      </c>
      <c r="B9" s="73" t="str">
        <f>Protokolas!B113</f>
        <v>Švenčionių Zigmo Žemaičio gimnazija</v>
      </c>
      <c r="C9" s="74"/>
      <c r="D9" s="74"/>
      <c r="E9" s="74"/>
      <c r="F9" s="74"/>
      <c r="G9" s="74"/>
      <c r="H9" s="74"/>
      <c r="I9" s="74"/>
      <c r="J9" s="74"/>
      <c r="K9" s="75"/>
      <c r="L9" s="72">
        <f>Protokolas!L113</f>
        <v>933</v>
      </c>
      <c r="M9" s="122">
        <v>3</v>
      </c>
      <c r="N9" s="33"/>
    </row>
    <row r="10" spans="1:14" ht="20.100000000000001" customHeight="1">
      <c r="A10" s="72">
        <v>6</v>
      </c>
      <c r="B10" s="73" t="str">
        <f>Protokolas!B70</f>
        <v>Panevėžio m. "Saulėtekio" progimnazija</v>
      </c>
      <c r="C10" s="74"/>
      <c r="D10" s="74"/>
      <c r="E10" s="74"/>
      <c r="F10" s="74"/>
      <c r="G10" s="74"/>
      <c r="H10" s="74"/>
      <c r="I10" s="74"/>
      <c r="J10" s="74"/>
      <c r="K10" s="75"/>
      <c r="L10" s="72">
        <f>Protokolas!L70</f>
        <v>917</v>
      </c>
      <c r="M10" s="122">
        <v>4</v>
      </c>
      <c r="N10" s="33"/>
    </row>
    <row r="11" spans="1:14" ht="20.100000000000001" customHeight="1">
      <c r="A11" s="72">
        <v>2</v>
      </c>
      <c r="B11" s="73" t="str">
        <f>Protokolas!B18</f>
        <v>Utenos Krašuonos progimnazija</v>
      </c>
      <c r="C11" s="74"/>
      <c r="D11" s="74"/>
      <c r="E11" s="74"/>
      <c r="F11" s="74"/>
      <c r="G11" s="74"/>
      <c r="H11" s="74"/>
      <c r="I11" s="74"/>
      <c r="J11" s="74"/>
      <c r="K11" s="75"/>
      <c r="L11" s="72">
        <f>Protokolas!L18</f>
        <v>830</v>
      </c>
      <c r="M11" s="122">
        <v>5</v>
      </c>
      <c r="N11" s="33"/>
    </row>
    <row r="12" spans="1:14" ht="20.100000000000001" customHeight="1">
      <c r="A12" s="72">
        <v>4</v>
      </c>
      <c r="B12" s="73" t="str">
        <f>Protokolas!B44</f>
        <v>Jonavos R. Samulevičiaus progimnazija</v>
      </c>
      <c r="C12" s="74"/>
      <c r="D12" s="74"/>
      <c r="E12" s="74"/>
      <c r="F12" s="74"/>
      <c r="G12" s="74"/>
      <c r="H12" s="74"/>
      <c r="I12" s="74"/>
      <c r="J12" s="74"/>
      <c r="K12" s="75"/>
      <c r="L12" s="72">
        <f>Protokolas!L44</f>
        <v>825</v>
      </c>
      <c r="M12" s="122">
        <v>6</v>
      </c>
      <c r="N12" s="33"/>
    </row>
    <row r="13" spans="1:14" ht="20.100000000000001" customHeight="1">
      <c r="A13" s="72">
        <v>5</v>
      </c>
      <c r="B13" s="73" t="str">
        <f>Protokolas!B57</f>
        <v>Ignalinos Česlovo Kudabos gimnazija</v>
      </c>
      <c r="C13" s="74"/>
      <c r="D13" s="74"/>
      <c r="E13" s="74"/>
      <c r="F13" s="74"/>
      <c r="G13" s="74"/>
      <c r="H13" s="74"/>
      <c r="I13" s="74"/>
      <c r="J13" s="74"/>
      <c r="K13" s="75"/>
      <c r="L13" s="72">
        <f>Protokolas!L57</f>
        <v>763</v>
      </c>
      <c r="M13" s="122">
        <v>7</v>
      </c>
      <c r="N13" s="33"/>
    </row>
    <row r="14" spans="1:14" ht="20.100000000000001" customHeight="1">
      <c r="A14" s="72">
        <v>7</v>
      </c>
      <c r="B14" s="73" t="str">
        <f>Protokolas!B83</f>
        <v>Elektrėnų sav. Vievio gimnazija</v>
      </c>
      <c r="C14" s="74"/>
      <c r="D14" s="74"/>
      <c r="E14" s="74"/>
      <c r="F14" s="74"/>
      <c r="G14" s="74"/>
      <c r="H14" s="74"/>
      <c r="I14" s="74"/>
      <c r="J14" s="74"/>
      <c r="K14" s="75"/>
      <c r="L14" s="72">
        <f>Protokolas!L83</f>
        <v>732</v>
      </c>
      <c r="M14" s="122">
        <v>8</v>
      </c>
      <c r="N14" s="33"/>
    </row>
    <row r="15" spans="1:14" ht="20.100000000000001" customHeight="1">
      <c r="A15" s="72">
        <v>11</v>
      </c>
      <c r="B15" s="73" t="str">
        <f>Protokolas!B138</f>
        <v>Visagino Draugystės progimnazija</v>
      </c>
      <c r="C15" s="74"/>
      <c r="D15" s="74"/>
      <c r="E15" s="74"/>
      <c r="F15" s="74"/>
      <c r="G15" s="74"/>
      <c r="H15" s="74"/>
      <c r="I15" s="74"/>
      <c r="J15" s="74"/>
      <c r="K15" s="75"/>
      <c r="L15" s="72">
        <f>Protokolas!L138</f>
        <v>711</v>
      </c>
      <c r="M15" s="122">
        <v>9</v>
      </c>
      <c r="N15" s="33"/>
    </row>
    <row r="16" spans="1:14" ht="20.100000000000001" customHeight="1">
      <c r="A16" s="72">
        <v>8</v>
      </c>
      <c r="B16" s="73" t="str">
        <f>Protokolas!B96</f>
        <v>Vilniaus raj. Nemenčinės Gedimino gimnazija</v>
      </c>
      <c r="C16" s="74"/>
      <c r="D16" s="74"/>
      <c r="E16" s="74"/>
      <c r="F16" s="74"/>
      <c r="G16" s="74"/>
      <c r="H16" s="74"/>
      <c r="I16" s="74"/>
      <c r="J16" s="74"/>
      <c r="K16" s="75"/>
      <c r="L16" s="72">
        <f>Protokolas!L96</f>
        <v>709</v>
      </c>
      <c r="M16" s="122">
        <v>10</v>
      </c>
      <c r="N16" s="33"/>
    </row>
    <row r="17" spans="1:14" ht="20.100000000000001" customHeight="1">
      <c r="A17" s="72">
        <v>12</v>
      </c>
      <c r="B17" s="73" t="str">
        <f>Protokolas!B150</f>
        <v>Ukmergės Dukstynos pagrindinė mokykla</v>
      </c>
      <c r="C17" s="74"/>
      <c r="D17" s="74"/>
      <c r="E17" s="74"/>
      <c r="F17" s="74"/>
      <c r="G17" s="74"/>
      <c r="H17" s="74"/>
      <c r="I17" s="74"/>
      <c r="J17" s="74"/>
      <c r="K17" s="75"/>
      <c r="L17" s="72">
        <f>Protokolas!L150</f>
        <v>704</v>
      </c>
      <c r="M17" s="122">
        <v>11</v>
      </c>
      <c r="N17" s="33"/>
    </row>
    <row r="18" spans="1:14" ht="20.100000000000001" customHeight="1">
      <c r="A18" s="72">
        <v>3</v>
      </c>
      <c r="B18" s="73" t="str">
        <f>Protokolas!B31</f>
        <v>Kupiškio Povilo Matulionio progimnazija</v>
      </c>
      <c r="C18" s="74"/>
      <c r="D18" s="74"/>
      <c r="E18" s="74"/>
      <c r="F18" s="74"/>
      <c r="G18" s="74"/>
      <c r="H18" s="74"/>
      <c r="I18" s="74"/>
      <c r="J18" s="74"/>
      <c r="K18" s="75"/>
      <c r="L18" s="72">
        <f>Protokolas!L31</f>
        <v>491</v>
      </c>
      <c r="M18" s="122">
        <v>12</v>
      </c>
      <c r="N18" s="33"/>
    </row>
    <row r="19" spans="1:14" ht="20.100000000000001" customHeigh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4" ht="20.100000000000001" customHeight="1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20.100000000000001" customHeight="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ht="20.100000000000001" customHeight="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20.100000000000001" customHeight="1">
      <c r="A23" s="33"/>
      <c r="B23" s="33"/>
      <c r="C23" s="123" t="s">
        <v>18</v>
      </c>
      <c r="D23" s="123"/>
      <c r="E23" s="123"/>
      <c r="F23" s="123"/>
      <c r="G23" s="33"/>
      <c r="H23" s="33"/>
      <c r="I23" s="33"/>
      <c r="J23" s="123" t="str">
        <f>Protokolas!G164</f>
        <v>Irena Jefimova</v>
      </c>
      <c r="K23" s="123"/>
      <c r="L23" s="123"/>
      <c r="M23" s="123"/>
      <c r="N23" s="33"/>
    </row>
    <row r="24" spans="1:1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  <row r="25" spans="1:14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</row>
    <row r="26" spans="1:14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spans="1:14">
      <c r="A27" s="33"/>
      <c r="B27" s="33"/>
      <c r="C27" s="123" t="s">
        <v>17</v>
      </c>
      <c r="D27" s="123"/>
      <c r="E27" s="123"/>
      <c r="F27" s="123"/>
      <c r="G27" s="33"/>
      <c r="H27" s="33"/>
      <c r="I27" s="33"/>
      <c r="J27" s="123" t="str">
        <f>Protokolas!G167</f>
        <v>Irena Bakšanska</v>
      </c>
      <c r="K27" s="123"/>
      <c r="L27" s="123"/>
      <c r="M27" s="123"/>
      <c r="N27" s="33"/>
    </row>
    <row r="28" spans="1:14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4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4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spans="1:14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</row>
    <row r="32" spans="1:14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</row>
    <row r="33" spans="1:14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spans="1:14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spans="1:14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</row>
    <row r="36" spans="1:14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/>
    <row r="38" spans="1:14"/>
    <row r="39" spans="1:14"/>
    <row r="40" spans="1:14"/>
  </sheetData>
  <autoFilter ref="A6:M18" xr:uid="{00000000-0001-0000-0300-000000000000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sortState xmlns:xlrd2="http://schemas.microsoft.com/office/spreadsheetml/2017/richdata2" ref="A7:M18">
      <sortCondition descending="1" ref="L6:L18"/>
    </sortState>
  </autoFilter>
  <sortState xmlns:xlrd2="http://schemas.microsoft.com/office/spreadsheetml/2017/richdata2" ref="A7:L16">
    <sortCondition descending="1" ref="L7:L16"/>
  </sortState>
  <customSheetViews>
    <customSheetView guid="{16CA44E9-3C3B-11D6-ADD5-DAC336D76101}" showPageBreaks="1" showGridLines="0" showRuler="0">
      <selection activeCell="E23" sqref="E23"/>
      <pageMargins left="0.94488188976377963" right="0.35433070866141736" top="0.98425196850393704" bottom="0.98425196850393704" header="0.51181102362204722" footer="0.51181102362204722"/>
      <pageSetup paperSize="9" orientation="portrait" horizontalDpi="300" verticalDpi="300" r:id="rId1"/>
      <headerFooter alignWithMargins="0"/>
    </customSheetView>
  </customSheetViews>
  <mergeCells count="9">
    <mergeCell ref="C27:F27"/>
    <mergeCell ref="J23:M23"/>
    <mergeCell ref="J27:M27"/>
    <mergeCell ref="B6:K6"/>
    <mergeCell ref="B1:L1"/>
    <mergeCell ref="B3:H3"/>
    <mergeCell ref="K3:L3"/>
    <mergeCell ref="B5:L5"/>
    <mergeCell ref="C23:F23"/>
  </mergeCells>
  <phoneticPr fontId="15" type="noConversion"/>
  <pageMargins left="0.94488188976377963" right="0.35433070866141736" top="0.98425196850393704" bottom="0.98425196850393704" header="0.51181102362204722" footer="0.51181102362204722"/>
  <pageSetup paperSize="9" orientation="portrait" r:id="rId2"/>
  <headerFooter alignWithMargins="0">
    <oddFooter>&amp;C&amp;D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L217"/>
  <sheetViews>
    <sheetView tabSelected="1" topLeftCell="A142" zoomScale="110" workbookViewId="0">
      <selection activeCell="F34" sqref="F34"/>
    </sheetView>
  </sheetViews>
  <sheetFormatPr defaultColWidth="0" defaultRowHeight="13.2" zeroHeight="1"/>
  <cols>
    <col min="1" max="1" width="5.33203125" style="1" customWidth="1"/>
    <col min="2" max="2" width="5.109375" style="1" customWidth="1"/>
    <col min="3" max="10" width="9.109375" style="1" customWidth="1"/>
    <col min="11" max="11" width="3.88671875" style="1" customWidth="1"/>
    <col min="12" max="12" width="3.33203125" style="1" hidden="1" customWidth="1"/>
    <col min="13" max="16384" width="0" style="1" hidden="1"/>
  </cols>
  <sheetData>
    <row r="1" spans="1:10" ht="21.75" customHeight="1">
      <c r="A1" s="159" t="s">
        <v>6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28.2">
      <c r="C2" s="162" t="s">
        <v>0</v>
      </c>
      <c r="D2" s="162"/>
      <c r="E2" s="162"/>
      <c r="F2" s="2"/>
      <c r="G2" s="2"/>
      <c r="H2" s="162" t="s">
        <v>0</v>
      </c>
      <c r="I2" s="162"/>
      <c r="J2" s="162"/>
    </row>
    <row r="3" spans="1:10">
      <c r="J3" s="3"/>
    </row>
    <row r="4" spans="1:10">
      <c r="C4" s="160" t="s">
        <v>1</v>
      </c>
      <c r="D4" s="161" t="s">
        <v>2</v>
      </c>
      <c r="E4" s="161" t="s">
        <v>3</v>
      </c>
      <c r="H4" s="160" t="s">
        <v>1</v>
      </c>
      <c r="I4" s="161" t="s">
        <v>4</v>
      </c>
      <c r="J4" s="161" t="s">
        <v>5</v>
      </c>
    </row>
    <row r="5" spans="1:10">
      <c r="C5" s="160"/>
      <c r="D5" s="161"/>
      <c r="E5" s="161"/>
      <c r="H5" s="160"/>
      <c r="I5" s="161"/>
      <c r="J5" s="161"/>
    </row>
    <row r="6" spans="1:10" ht="19.5" customHeight="1">
      <c r="C6" s="160"/>
      <c r="D6" s="161"/>
      <c r="E6" s="161"/>
      <c r="H6" s="160"/>
      <c r="I6" s="161"/>
      <c r="J6" s="161"/>
    </row>
    <row r="7" spans="1:10" ht="21" customHeight="1">
      <c r="C7" s="160"/>
      <c r="D7" s="161"/>
      <c r="E7" s="161"/>
      <c r="H7" s="160"/>
      <c r="I7" s="161"/>
      <c r="J7" s="161"/>
    </row>
    <row r="8" spans="1:10">
      <c r="C8" s="2">
        <v>1</v>
      </c>
      <c r="D8" s="1">
        <v>7.8</v>
      </c>
      <c r="E8" s="1">
        <v>230</v>
      </c>
      <c r="H8" s="2">
        <v>150</v>
      </c>
      <c r="I8" s="1">
        <v>7</v>
      </c>
      <c r="J8" s="88">
        <v>7.874999999999999E-4</v>
      </c>
    </row>
    <row r="9" spans="1:10">
      <c r="C9" s="2">
        <v>2</v>
      </c>
      <c r="D9" s="1">
        <v>8.34</v>
      </c>
      <c r="E9" s="1">
        <v>235</v>
      </c>
      <c r="H9" s="2">
        <v>149</v>
      </c>
      <c r="I9" s="1">
        <v>7.1</v>
      </c>
      <c r="J9" s="88">
        <v>7.9074074074074073E-4</v>
      </c>
    </row>
    <row r="10" spans="1:10">
      <c r="C10" s="2">
        <v>3</v>
      </c>
      <c r="D10" s="1">
        <v>8.86</v>
      </c>
      <c r="E10" s="1">
        <v>239</v>
      </c>
      <c r="H10" s="2">
        <v>148</v>
      </c>
      <c r="J10" s="88">
        <v>7.9375000000000008E-4</v>
      </c>
    </row>
    <row r="11" spans="1:10">
      <c r="C11" s="2">
        <v>4</v>
      </c>
      <c r="D11" s="1">
        <v>9.4</v>
      </c>
      <c r="E11" s="1">
        <v>242</v>
      </c>
      <c r="H11" s="2">
        <v>147</v>
      </c>
      <c r="J11" s="88">
        <v>7.9687499999999995E-4</v>
      </c>
    </row>
    <row r="12" spans="1:10">
      <c r="C12" s="2">
        <v>5</v>
      </c>
      <c r="D12" s="1">
        <v>9.94</v>
      </c>
      <c r="E12" s="1">
        <v>245</v>
      </c>
      <c r="H12" s="2">
        <v>146</v>
      </c>
      <c r="J12" s="88">
        <v>8.0011574074074067E-4</v>
      </c>
    </row>
    <row r="13" spans="1:10">
      <c r="C13" s="2">
        <v>6</v>
      </c>
      <c r="D13" s="1">
        <v>10.46</v>
      </c>
      <c r="E13" s="1">
        <v>248</v>
      </c>
      <c r="H13" s="2">
        <v>145</v>
      </c>
      <c r="J13" s="88">
        <v>8.0324074074074076E-4</v>
      </c>
    </row>
    <row r="14" spans="1:10">
      <c r="C14" s="2">
        <v>7</v>
      </c>
      <c r="D14" s="1">
        <v>11</v>
      </c>
      <c r="E14" s="1">
        <v>251</v>
      </c>
      <c r="H14" s="2">
        <v>144</v>
      </c>
      <c r="I14" s="1">
        <v>7.2</v>
      </c>
      <c r="J14" s="88">
        <v>8.0636574074074074E-4</v>
      </c>
    </row>
    <row r="15" spans="1:10">
      <c r="C15" s="2">
        <v>8</v>
      </c>
      <c r="D15" s="1">
        <v>11.52</v>
      </c>
      <c r="E15" s="1">
        <v>254</v>
      </c>
      <c r="H15" s="2">
        <v>143</v>
      </c>
      <c r="J15" s="88">
        <v>8.0960648148148146E-4</v>
      </c>
    </row>
    <row r="16" spans="1:10">
      <c r="C16" s="2">
        <v>9</v>
      </c>
      <c r="D16" s="1">
        <v>12.06</v>
      </c>
      <c r="E16" s="1">
        <v>257</v>
      </c>
      <c r="H16" s="2">
        <v>142</v>
      </c>
      <c r="J16" s="88">
        <v>8.1284722222222229E-4</v>
      </c>
    </row>
    <row r="17" spans="3:10">
      <c r="C17" s="2">
        <v>10</v>
      </c>
      <c r="D17" s="1">
        <v>12.58</v>
      </c>
      <c r="E17" s="1">
        <v>260</v>
      </c>
      <c r="H17" s="2">
        <v>141</v>
      </c>
      <c r="J17" s="88">
        <v>8.1597222222222227E-4</v>
      </c>
    </row>
    <row r="18" spans="3:10">
      <c r="C18" s="2">
        <v>11</v>
      </c>
      <c r="D18" s="1">
        <v>13.1</v>
      </c>
      <c r="E18" s="1">
        <v>263</v>
      </c>
      <c r="H18" s="2">
        <v>140</v>
      </c>
      <c r="I18" s="1">
        <v>7.3</v>
      </c>
      <c r="J18" s="88">
        <v>8.1921296296296299E-4</v>
      </c>
    </row>
    <row r="19" spans="3:10">
      <c r="C19" s="2">
        <v>12</v>
      </c>
      <c r="D19" s="1">
        <v>13.63</v>
      </c>
      <c r="E19" s="1">
        <v>266</v>
      </c>
      <c r="H19" s="2">
        <v>139</v>
      </c>
      <c r="J19" s="88">
        <v>8.2245370370370382E-4</v>
      </c>
    </row>
    <row r="20" spans="3:10">
      <c r="C20" s="2">
        <v>13</v>
      </c>
      <c r="D20" s="1">
        <v>14.16</v>
      </c>
      <c r="E20" s="1">
        <v>269</v>
      </c>
      <c r="H20" s="2">
        <v>138</v>
      </c>
      <c r="J20" s="88">
        <v>8.2569444444444444E-4</v>
      </c>
    </row>
    <row r="21" spans="3:10">
      <c r="C21" s="2">
        <v>14</v>
      </c>
      <c r="D21" s="1">
        <v>14.68</v>
      </c>
      <c r="E21" s="1">
        <v>272</v>
      </c>
      <c r="H21" s="2">
        <v>137</v>
      </c>
      <c r="J21" s="88">
        <v>8.2893518518518516E-4</v>
      </c>
    </row>
    <row r="22" spans="3:10">
      <c r="C22" s="2">
        <v>15</v>
      </c>
      <c r="D22" s="1">
        <v>15.22</v>
      </c>
      <c r="E22" s="1">
        <v>275</v>
      </c>
      <c r="H22" s="2">
        <v>136</v>
      </c>
      <c r="J22" s="88">
        <v>8.3217592592592588E-4</v>
      </c>
    </row>
    <row r="23" spans="3:10">
      <c r="C23" s="2">
        <v>16</v>
      </c>
      <c r="D23" s="1">
        <v>15.74</v>
      </c>
      <c r="E23" s="1">
        <v>278</v>
      </c>
      <c r="H23" s="2">
        <v>135</v>
      </c>
      <c r="I23" s="1">
        <v>7.4</v>
      </c>
      <c r="J23" s="88">
        <v>8.3553240740740734E-4</v>
      </c>
    </row>
    <row r="24" spans="3:10">
      <c r="C24" s="2">
        <v>17</v>
      </c>
      <c r="D24" s="1">
        <v>16.260000000000002</v>
      </c>
      <c r="E24" s="1">
        <v>281</v>
      </c>
      <c r="H24" s="2">
        <v>134</v>
      </c>
      <c r="J24" s="88">
        <v>8.3877314814814806E-4</v>
      </c>
    </row>
    <row r="25" spans="3:10">
      <c r="C25" s="2">
        <v>18</v>
      </c>
      <c r="D25" s="1">
        <v>16.8</v>
      </c>
      <c r="E25" s="1">
        <v>284</v>
      </c>
      <c r="H25" s="2">
        <v>133</v>
      </c>
      <c r="J25" s="88">
        <v>8.4212962962962974E-4</v>
      </c>
    </row>
    <row r="26" spans="3:10">
      <c r="C26" s="2">
        <v>19</v>
      </c>
      <c r="D26" s="1">
        <v>17.32</v>
      </c>
      <c r="E26" s="1">
        <v>287</v>
      </c>
      <c r="H26" s="2">
        <v>132</v>
      </c>
      <c r="J26" s="88">
        <v>8.4537037037037046E-4</v>
      </c>
    </row>
    <row r="27" spans="3:10">
      <c r="C27" s="2">
        <v>20</v>
      </c>
      <c r="D27" s="1">
        <v>17.84</v>
      </c>
      <c r="E27" s="1">
        <v>290</v>
      </c>
      <c r="H27" s="2">
        <v>131</v>
      </c>
      <c r="I27" s="1">
        <v>7.5</v>
      </c>
      <c r="J27" s="88">
        <v>8.4872685185185181E-4</v>
      </c>
    </row>
    <row r="28" spans="3:10">
      <c r="C28" s="2">
        <v>21</v>
      </c>
      <c r="D28" s="1">
        <v>18.36</v>
      </c>
      <c r="E28" s="1">
        <v>293</v>
      </c>
      <c r="H28" s="2">
        <v>130</v>
      </c>
      <c r="J28" s="88">
        <v>8.5208333333333327E-4</v>
      </c>
    </row>
    <row r="29" spans="3:10">
      <c r="C29" s="2">
        <v>22</v>
      </c>
      <c r="D29" s="1">
        <v>18.88</v>
      </c>
      <c r="E29" s="1">
        <v>296</v>
      </c>
      <c r="H29" s="2">
        <v>129</v>
      </c>
      <c r="J29" s="88">
        <v>8.5543981481481484E-4</v>
      </c>
    </row>
    <row r="30" spans="3:10">
      <c r="C30" s="2">
        <v>23</v>
      </c>
      <c r="D30" s="1">
        <v>19</v>
      </c>
      <c r="E30" s="1">
        <v>299</v>
      </c>
      <c r="H30" s="2">
        <v>128</v>
      </c>
      <c r="J30" s="88">
        <v>8.587962962962963E-4</v>
      </c>
    </row>
    <row r="31" spans="3:10">
      <c r="C31" s="2">
        <v>24</v>
      </c>
      <c r="D31" s="1">
        <v>19.399999999999999</v>
      </c>
      <c r="E31" s="1">
        <v>302</v>
      </c>
      <c r="H31" s="2">
        <v>127</v>
      </c>
      <c r="I31" s="1">
        <v>7.6</v>
      </c>
      <c r="J31" s="88">
        <v>8.6215277777777777E-4</v>
      </c>
    </row>
    <row r="32" spans="3:10">
      <c r="C32" s="2">
        <v>25</v>
      </c>
      <c r="D32" s="1">
        <v>20.440000000000001</v>
      </c>
      <c r="E32" s="1">
        <v>305</v>
      </c>
      <c r="H32" s="2">
        <v>126</v>
      </c>
      <c r="J32" s="88">
        <v>8.6550925925925933E-4</v>
      </c>
    </row>
    <row r="33" spans="3:10">
      <c r="C33" s="2">
        <v>26</v>
      </c>
      <c r="D33" s="1">
        <v>20.96</v>
      </c>
      <c r="E33" s="1">
        <v>308</v>
      </c>
      <c r="H33" s="2">
        <v>125</v>
      </c>
      <c r="J33" s="88">
        <v>8.6898148148148154E-4</v>
      </c>
    </row>
    <row r="34" spans="3:10">
      <c r="C34" s="2">
        <v>27</v>
      </c>
      <c r="D34" s="1">
        <v>21.48</v>
      </c>
      <c r="E34" s="1">
        <v>311</v>
      </c>
      <c r="H34" s="2">
        <v>124</v>
      </c>
      <c r="J34" s="88">
        <v>8.7233796296296289E-4</v>
      </c>
    </row>
    <row r="35" spans="3:10">
      <c r="C35" s="2">
        <v>28</v>
      </c>
      <c r="D35" s="1">
        <v>22</v>
      </c>
      <c r="E35" s="1">
        <v>314</v>
      </c>
      <c r="H35" s="2">
        <v>123</v>
      </c>
      <c r="I35" s="1">
        <v>7.7</v>
      </c>
      <c r="J35" s="88">
        <v>8.7581018518518509E-4</v>
      </c>
    </row>
    <row r="36" spans="3:10">
      <c r="C36" s="2">
        <v>29</v>
      </c>
      <c r="D36" s="1">
        <v>22.52</v>
      </c>
      <c r="E36" s="1">
        <v>317</v>
      </c>
      <c r="H36" s="2">
        <v>122</v>
      </c>
      <c r="J36" s="88">
        <v>8.7928240740740751E-4</v>
      </c>
    </row>
    <row r="37" spans="3:10">
      <c r="C37" s="2">
        <v>30</v>
      </c>
      <c r="D37" s="1">
        <v>23.04</v>
      </c>
      <c r="E37" s="1">
        <v>320</v>
      </c>
      <c r="H37" s="2">
        <v>121</v>
      </c>
      <c r="J37" s="88">
        <v>8.8275462962962971E-4</v>
      </c>
    </row>
    <row r="38" spans="3:10">
      <c r="C38" s="2">
        <v>31</v>
      </c>
      <c r="D38" s="1">
        <v>23.56</v>
      </c>
      <c r="E38" s="1">
        <v>323</v>
      </c>
      <c r="H38" s="2">
        <v>120</v>
      </c>
      <c r="J38" s="88">
        <v>8.8622685185185191E-4</v>
      </c>
    </row>
    <row r="39" spans="3:10">
      <c r="C39" s="2">
        <v>32</v>
      </c>
      <c r="D39" s="1">
        <v>24.08</v>
      </c>
      <c r="E39" s="1">
        <v>326</v>
      </c>
      <c r="H39" s="2">
        <v>119</v>
      </c>
      <c r="I39" s="1">
        <v>7.8</v>
      </c>
      <c r="J39" s="88">
        <v>8.89699074074074E-4</v>
      </c>
    </row>
    <row r="40" spans="3:10">
      <c r="C40" s="2">
        <v>33</v>
      </c>
      <c r="D40" s="1">
        <v>24.6</v>
      </c>
      <c r="E40" s="1">
        <v>329</v>
      </c>
      <c r="H40" s="2">
        <v>118</v>
      </c>
      <c r="J40" s="88">
        <v>8.9317129629629631E-4</v>
      </c>
    </row>
    <row r="41" spans="3:10">
      <c r="C41" s="2">
        <v>34</v>
      </c>
      <c r="D41" s="1">
        <v>25.12</v>
      </c>
      <c r="E41" s="1">
        <v>332</v>
      </c>
      <c r="H41" s="2">
        <v>117</v>
      </c>
      <c r="J41" s="88">
        <v>8.9675925925925915E-4</v>
      </c>
    </row>
    <row r="42" spans="3:10">
      <c r="C42" s="2">
        <v>35</v>
      </c>
      <c r="D42" s="1">
        <v>25.62</v>
      </c>
      <c r="E42" s="1">
        <v>335</v>
      </c>
      <c r="H42" s="2">
        <v>116</v>
      </c>
      <c r="J42" s="88">
        <v>9.0023148148148146E-4</v>
      </c>
    </row>
    <row r="43" spans="3:10">
      <c r="C43" s="2">
        <v>36</v>
      </c>
      <c r="D43" s="1">
        <v>26.14</v>
      </c>
      <c r="E43" s="1">
        <v>338</v>
      </c>
      <c r="H43" s="2">
        <v>115</v>
      </c>
      <c r="I43" s="1">
        <v>7.9</v>
      </c>
      <c r="J43" s="88">
        <v>9.038194444444444E-4</v>
      </c>
    </row>
    <row r="44" spans="3:10">
      <c r="C44" s="2">
        <v>37</v>
      </c>
      <c r="D44" s="1">
        <v>26.66</v>
      </c>
      <c r="E44" s="1">
        <v>341</v>
      </c>
      <c r="H44" s="2">
        <v>114</v>
      </c>
      <c r="J44" s="88">
        <v>9.0740740740740745E-4</v>
      </c>
    </row>
    <row r="45" spans="3:10">
      <c r="C45" s="2">
        <v>38</v>
      </c>
      <c r="D45" s="1">
        <v>27.18</v>
      </c>
      <c r="E45" s="1">
        <v>344</v>
      </c>
      <c r="H45" s="2">
        <v>113</v>
      </c>
      <c r="J45" s="88">
        <v>9.109953703703705E-4</v>
      </c>
    </row>
    <row r="46" spans="3:10">
      <c r="C46" s="2">
        <v>39</v>
      </c>
      <c r="D46" s="1">
        <v>27.68</v>
      </c>
      <c r="E46" s="1">
        <v>347</v>
      </c>
      <c r="H46" s="2">
        <v>112</v>
      </c>
      <c r="J46" s="88">
        <v>9.1458333333333333E-4</v>
      </c>
    </row>
    <row r="47" spans="3:10">
      <c r="C47" s="2">
        <v>40</v>
      </c>
      <c r="D47" s="1">
        <v>28.2</v>
      </c>
      <c r="E47" s="1">
        <v>350</v>
      </c>
      <c r="H47" s="2">
        <v>111</v>
      </c>
      <c r="I47" s="1">
        <v>8</v>
      </c>
      <c r="J47" s="88">
        <v>9.1817129629629627E-4</v>
      </c>
    </row>
    <row r="48" spans="3:10">
      <c r="C48" s="2">
        <v>41</v>
      </c>
      <c r="D48" s="1">
        <v>28.72</v>
      </c>
      <c r="E48" s="1">
        <v>353</v>
      </c>
      <c r="H48" s="2">
        <v>110</v>
      </c>
      <c r="J48" s="88">
        <v>9.2175925925925921E-4</v>
      </c>
    </row>
    <row r="49" spans="3:10">
      <c r="C49" s="2">
        <v>42</v>
      </c>
      <c r="D49" s="1">
        <v>29.22</v>
      </c>
      <c r="E49" s="1">
        <v>356</v>
      </c>
      <c r="H49" s="2">
        <v>109</v>
      </c>
      <c r="J49" s="88">
        <v>9.25462962962963E-4</v>
      </c>
    </row>
    <row r="50" spans="3:10">
      <c r="C50" s="2">
        <v>43</v>
      </c>
      <c r="D50" s="1">
        <v>29.74</v>
      </c>
      <c r="E50" s="1">
        <v>359</v>
      </c>
      <c r="H50" s="2">
        <v>108</v>
      </c>
      <c r="J50" s="88">
        <v>9.2916666666666668E-4</v>
      </c>
    </row>
    <row r="51" spans="3:10">
      <c r="C51" s="2">
        <v>44</v>
      </c>
      <c r="D51" s="1">
        <v>30.26</v>
      </c>
      <c r="E51" s="1">
        <v>362</v>
      </c>
      <c r="H51" s="2">
        <v>107</v>
      </c>
      <c r="I51" s="1">
        <v>8.1</v>
      </c>
      <c r="J51" s="88">
        <v>9.3275462962962962E-4</v>
      </c>
    </row>
    <row r="52" spans="3:10">
      <c r="C52" s="2">
        <v>45</v>
      </c>
      <c r="D52" s="1">
        <v>30.76</v>
      </c>
      <c r="E52" s="1">
        <v>365</v>
      </c>
      <c r="H52" s="2">
        <v>106</v>
      </c>
      <c r="J52" s="88">
        <v>9.3645833333333341E-4</v>
      </c>
    </row>
    <row r="53" spans="3:10">
      <c r="C53" s="2">
        <v>46</v>
      </c>
      <c r="D53" s="1">
        <v>31.28</v>
      </c>
      <c r="E53" s="1">
        <v>368</v>
      </c>
      <c r="H53" s="2">
        <v>105</v>
      </c>
      <c r="J53" s="88">
        <v>9.4016203703703699E-4</v>
      </c>
    </row>
    <row r="54" spans="3:10">
      <c r="C54" s="2">
        <v>47</v>
      </c>
      <c r="D54" s="1">
        <v>31.78</v>
      </c>
      <c r="E54" s="1">
        <v>371</v>
      </c>
      <c r="H54" s="2">
        <v>104</v>
      </c>
      <c r="J54" s="88">
        <v>9.4398148148148141E-4</v>
      </c>
    </row>
    <row r="55" spans="3:10">
      <c r="C55" s="2">
        <v>48</v>
      </c>
      <c r="D55" s="1">
        <v>32.299999999999997</v>
      </c>
      <c r="E55" s="1">
        <v>374</v>
      </c>
      <c r="H55" s="2">
        <v>103</v>
      </c>
      <c r="I55" s="1">
        <v>8.1999999999999993</v>
      </c>
      <c r="J55" s="88">
        <v>9.476851851851852E-4</v>
      </c>
    </row>
    <row r="56" spans="3:10">
      <c r="C56" s="2">
        <v>49</v>
      </c>
      <c r="D56" s="1">
        <v>32.799999999999997</v>
      </c>
      <c r="E56" s="1">
        <v>377</v>
      </c>
      <c r="H56" s="2">
        <v>102</v>
      </c>
      <c r="J56" s="88">
        <v>9.5150462962962973E-4</v>
      </c>
    </row>
    <row r="57" spans="3:10">
      <c r="C57" s="2">
        <v>50</v>
      </c>
      <c r="D57" s="1">
        <v>33.299999999999997</v>
      </c>
      <c r="E57" s="1">
        <v>380</v>
      </c>
      <c r="H57" s="2">
        <v>101</v>
      </c>
      <c r="J57" s="88">
        <v>9.5520833333333319E-4</v>
      </c>
    </row>
    <row r="58" spans="3:10">
      <c r="C58" s="2">
        <v>51</v>
      </c>
      <c r="D58" s="1">
        <v>33.82</v>
      </c>
      <c r="E58" s="1">
        <v>383</v>
      </c>
      <c r="H58" s="2">
        <v>100</v>
      </c>
      <c r="J58" s="88">
        <v>9.5902777777777783E-4</v>
      </c>
    </row>
    <row r="59" spans="3:10">
      <c r="C59" s="2">
        <v>52</v>
      </c>
      <c r="D59" s="1">
        <v>34.32</v>
      </c>
      <c r="E59" s="1">
        <v>386</v>
      </c>
      <c r="H59" s="2">
        <v>99</v>
      </c>
      <c r="I59" s="1">
        <v>8.3000000000000007</v>
      </c>
      <c r="J59" s="88">
        <v>9.6284722222222225E-4</v>
      </c>
    </row>
    <row r="60" spans="3:10">
      <c r="C60" s="2">
        <v>53</v>
      </c>
      <c r="D60" s="1">
        <v>34.840000000000003</v>
      </c>
      <c r="E60" s="1">
        <v>389</v>
      </c>
      <c r="H60" s="2">
        <v>98</v>
      </c>
      <c r="J60" s="88">
        <v>9.6666666666666656E-4</v>
      </c>
    </row>
    <row r="61" spans="3:10">
      <c r="C61" s="2">
        <v>54</v>
      </c>
      <c r="D61" s="1">
        <v>35.340000000000003</v>
      </c>
      <c r="E61" s="1">
        <v>392</v>
      </c>
      <c r="H61" s="2">
        <v>97</v>
      </c>
      <c r="J61" s="88">
        <v>9.7060185185185183E-4</v>
      </c>
    </row>
    <row r="62" spans="3:10">
      <c r="C62" s="2">
        <v>55</v>
      </c>
      <c r="D62" s="1">
        <v>35.840000000000003</v>
      </c>
      <c r="E62" s="1">
        <v>395</v>
      </c>
      <c r="H62" s="2">
        <v>96</v>
      </c>
      <c r="I62" s="1">
        <v>8.4</v>
      </c>
      <c r="J62" s="88">
        <v>9.7442129629629626E-4</v>
      </c>
    </row>
    <row r="63" spans="3:10">
      <c r="C63" s="2">
        <v>56</v>
      </c>
      <c r="D63" s="1">
        <v>36.340000000000003</v>
      </c>
      <c r="E63" s="1">
        <v>398</v>
      </c>
      <c r="H63" s="2">
        <v>95</v>
      </c>
      <c r="J63" s="88">
        <v>9.7835648148148152E-4</v>
      </c>
    </row>
    <row r="64" spans="3:10">
      <c r="C64" s="2">
        <v>57</v>
      </c>
      <c r="D64" s="1">
        <v>36.86</v>
      </c>
      <c r="E64" s="1">
        <v>401</v>
      </c>
      <c r="H64" s="2">
        <v>94</v>
      </c>
      <c r="J64" s="88">
        <v>9.8229166666666669E-4</v>
      </c>
    </row>
    <row r="65" spans="3:10">
      <c r="C65" s="2">
        <v>58</v>
      </c>
      <c r="D65" s="1">
        <v>37.36</v>
      </c>
      <c r="E65" s="1">
        <v>404</v>
      </c>
      <c r="H65" s="2">
        <v>93</v>
      </c>
      <c r="J65" s="88">
        <v>9.8622685185185206E-4</v>
      </c>
    </row>
    <row r="66" spans="3:10">
      <c r="C66" s="2">
        <v>59</v>
      </c>
      <c r="D66" s="1">
        <v>37.86</v>
      </c>
      <c r="E66" s="1">
        <v>407</v>
      </c>
      <c r="H66" s="2">
        <v>92</v>
      </c>
      <c r="I66" s="1">
        <v>8.5</v>
      </c>
      <c r="J66" s="88">
        <v>9.9016203703703701E-4</v>
      </c>
    </row>
    <row r="67" spans="3:10">
      <c r="C67" s="2">
        <v>60</v>
      </c>
      <c r="D67" s="1">
        <v>38.36</v>
      </c>
      <c r="E67" s="1">
        <v>410</v>
      </c>
      <c r="H67" s="2">
        <v>91</v>
      </c>
      <c r="J67" s="88">
        <v>9.9421296296296302E-4</v>
      </c>
    </row>
    <row r="68" spans="3:10">
      <c r="C68" s="2">
        <v>61</v>
      </c>
      <c r="D68" s="1">
        <v>38.86</v>
      </c>
      <c r="E68" s="1">
        <v>413</v>
      </c>
      <c r="H68" s="2">
        <v>90</v>
      </c>
      <c r="J68" s="88">
        <v>9.9826388888888903E-4</v>
      </c>
    </row>
    <row r="69" spans="3:10">
      <c r="C69" s="2">
        <v>62</v>
      </c>
      <c r="D69" s="1">
        <v>39.380000000000003</v>
      </c>
      <c r="E69" s="1">
        <v>416</v>
      </c>
      <c r="H69" s="2">
        <v>89</v>
      </c>
      <c r="J69" s="88">
        <v>1.002199074074074E-3</v>
      </c>
    </row>
    <row r="70" spans="3:10">
      <c r="C70" s="2">
        <v>63</v>
      </c>
      <c r="D70" s="1">
        <v>39.880000000000003</v>
      </c>
      <c r="E70" s="1">
        <v>419</v>
      </c>
      <c r="H70" s="2">
        <v>88</v>
      </c>
      <c r="I70" s="1">
        <v>8.6</v>
      </c>
      <c r="J70" s="88">
        <v>1.00625E-3</v>
      </c>
    </row>
    <row r="71" spans="3:10">
      <c r="C71" s="2">
        <v>64</v>
      </c>
      <c r="D71" s="1">
        <v>40.380000000000003</v>
      </c>
      <c r="E71" s="1">
        <v>422</v>
      </c>
      <c r="H71" s="2">
        <v>87</v>
      </c>
      <c r="J71" s="88">
        <v>1.0104166666666666E-3</v>
      </c>
    </row>
    <row r="72" spans="3:10">
      <c r="C72" s="2">
        <v>65</v>
      </c>
      <c r="D72" s="1">
        <v>40.880000000000003</v>
      </c>
      <c r="E72" s="1">
        <v>425</v>
      </c>
      <c r="H72" s="2">
        <v>86</v>
      </c>
      <c r="J72" s="88">
        <v>1.0144675925925926E-3</v>
      </c>
    </row>
    <row r="73" spans="3:10">
      <c r="C73" s="2">
        <v>66</v>
      </c>
      <c r="D73" s="1">
        <v>41.38</v>
      </c>
      <c r="E73" s="1">
        <v>428</v>
      </c>
      <c r="H73" s="2">
        <v>85</v>
      </c>
      <c r="I73" s="1">
        <v>8.6999999999999993</v>
      </c>
      <c r="J73" s="88">
        <v>1.0186342592592593E-3</v>
      </c>
    </row>
    <row r="74" spans="3:10">
      <c r="C74" s="2">
        <v>67</v>
      </c>
      <c r="D74" s="1">
        <v>41.88</v>
      </c>
      <c r="E74" s="1">
        <v>431</v>
      </c>
      <c r="H74" s="2">
        <v>84</v>
      </c>
      <c r="J74" s="88">
        <v>1.0228009259259259E-3</v>
      </c>
    </row>
    <row r="75" spans="3:10">
      <c r="C75" s="2">
        <v>68</v>
      </c>
      <c r="D75" s="1">
        <v>42.38</v>
      </c>
      <c r="E75" s="1">
        <v>434</v>
      </c>
      <c r="H75" s="2">
        <v>83</v>
      </c>
      <c r="J75" s="88">
        <v>1.0269675925925926E-3</v>
      </c>
    </row>
    <row r="76" spans="3:10">
      <c r="C76" s="2">
        <v>69</v>
      </c>
      <c r="D76" s="1">
        <v>42.88</v>
      </c>
      <c r="E76" s="1">
        <v>437</v>
      </c>
      <c r="H76" s="2">
        <v>82</v>
      </c>
      <c r="I76" s="1">
        <v>8.8000000000000007</v>
      </c>
      <c r="J76" s="88">
        <v>1.0311342592592592E-3</v>
      </c>
    </row>
    <row r="77" spans="3:10">
      <c r="C77" s="2">
        <v>70</v>
      </c>
      <c r="D77" s="1">
        <v>43.38</v>
      </c>
      <c r="E77" s="1">
        <v>440</v>
      </c>
      <c r="H77" s="2">
        <v>81</v>
      </c>
      <c r="J77" s="88">
        <v>1.0354166666666667E-3</v>
      </c>
    </row>
    <row r="78" spans="3:10">
      <c r="C78" s="2">
        <v>71</v>
      </c>
      <c r="D78" s="1">
        <v>43.88</v>
      </c>
      <c r="E78" s="1">
        <v>443</v>
      </c>
      <c r="H78" s="2">
        <v>80</v>
      </c>
      <c r="J78" s="88">
        <v>1.0395833333333331E-3</v>
      </c>
    </row>
    <row r="79" spans="3:10">
      <c r="C79" s="2">
        <v>72</v>
      </c>
      <c r="D79" s="1">
        <v>44.38</v>
      </c>
      <c r="E79" s="1">
        <v>446</v>
      </c>
      <c r="H79" s="2">
        <v>79</v>
      </c>
      <c r="J79" s="88">
        <v>1.0438657407407406E-3</v>
      </c>
    </row>
    <row r="80" spans="3:10">
      <c r="C80" s="2">
        <v>73</v>
      </c>
      <c r="D80" s="1">
        <v>44.88</v>
      </c>
      <c r="E80" s="1">
        <v>449</v>
      </c>
      <c r="H80" s="2">
        <v>78</v>
      </c>
      <c r="I80" s="1">
        <v>8.9</v>
      </c>
      <c r="J80" s="88">
        <v>1.0482638888888889E-3</v>
      </c>
    </row>
    <row r="81" spans="3:12">
      <c r="C81" s="2">
        <v>74</v>
      </c>
      <c r="D81" s="1">
        <v>45.38</v>
      </c>
      <c r="E81" s="1">
        <v>452</v>
      </c>
      <c r="H81" s="2">
        <v>77</v>
      </c>
      <c r="J81" s="88">
        <v>1.0525462962962964E-3</v>
      </c>
    </row>
    <row r="82" spans="3:12">
      <c r="C82" s="2">
        <v>75</v>
      </c>
      <c r="D82" s="1">
        <v>45.86</v>
      </c>
      <c r="E82" s="1">
        <v>455</v>
      </c>
      <c r="H82" s="2">
        <v>76</v>
      </c>
      <c r="J82" s="88">
        <v>1.0569444444444443E-3</v>
      </c>
    </row>
    <row r="83" spans="3:12">
      <c r="C83" s="2">
        <v>76</v>
      </c>
      <c r="D83" s="1">
        <v>46.36</v>
      </c>
      <c r="E83" s="1">
        <v>458</v>
      </c>
      <c r="H83" s="2">
        <v>75</v>
      </c>
      <c r="I83" s="1">
        <v>9</v>
      </c>
      <c r="J83" s="88">
        <v>1.0613425925925927E-3</v>
      </c>
    </row>
    <row r="84" spans="3:12">
      <c r="C84" s="2">
        <v>77</v>
      </c>
      <c r="D84" s="1">
        <v>46.86</v>
      </c>
      <c r="E84" s="1">
        <v>461</v>
      </c>
      <c r="H84" s="2">
        <v>74</v>
      </c>
      <c r="J84" s="88">
        <v>1.0657407407407406E-3</v>
      </c>
    </row>
    <row r="85" spans="3:12">
      <c r="C85" s="2">
        <v>78</v>
      </c>
      <c r="D85" s="1">
        <v>47.36</v>
      </c>
      <c r="E85" s="1">
        <v>464</v>
      </c>
      <c r="H85" s="2">
        <v>73</v>
      </c>
      <c r="J85" s="88">
        <v>1.0701388888888889E-3</v>
      </c>
    </row>
    <row r="86" spans="3:12">
      <c r="C86" s="2">
        <v>79</v>
      </c>
      <c r="D86" s="1">
        <v>47.86</v>
      </c>
      <c r="E86" s="1">
        <v>467</v>
      </c>
      <c r="H86" s="2">
        <v>72</v>
      </c>
      <c r="I86" s="1">
        <v>9.1</v>
      </c>
      <c r="J86" s="88">
        <v>1.0746527777777777E-3</v>
      </c>
    </row>
    <row r="87" spans="3:12">
      <c r="C87" s="2">
        <v>80</v>
      </c>
      <c r="D87" s="1">
        <v>48.34</v>
      </c>
      <c r="E87" s="1">
        <v>470</v>
      </c>
      <c r="H87" s="2">
        <v>71</v>
      </c>
      <c r="J87" s="88">
        <v>1.0791666666666666E-3</v>
      </c>
    </row>
    <row r="88" spans="3:12">
      <c r="C88" s="2">
        <v>81</v>
      </c>
      <c r="D88" s="1">
        <v>48.84</v>
      </c>
      <c r="E88" s="1">
        <v>474</v>
      </c>
      <c r="H88" s="2">
        <v>70</v>
      </c>
      <c r="J88" s="88">
        <v>1.0836805555555556E-3</v>
      </c>
      <c r="L88" s="3"/>
    </row>
    <row r="89" spans="3:12">
      <c r="C89" s="2">
        <v>82</v>
      </c>
      <c r="D89" s="1">
        <v>49.34</v>
      </c>
      <c r="E89" s="1">
        <v>477</v>
      </c>
      <c r="H89" s="2">
        <v>69</v>
      </c>
      <c r="I89" s="1">
        <v>9.1999999999999993</v>
      </c>
      <c r="J89" s="88">
        <v>1.088310185185185E-3</v>
      </c>
      <c r="L89" s="3"/>
    </row>
    <row r="90" spans="3:12">
      <c r="C90" s="2">
        <v>83</v>
      </c>
      <c r="D90" s="1">
        <v>49.82</v>
      </c>
      <c r="E90" s="1">
        <v>480</v>
      </c>
      <c r="H90" s="2">
        <v>68</v>
      </c>
      <c r="J90" s="88">
        <v>1.0929398148148148E-3</v>
      </c>
      <c r="L90" s="3"/>
    </row>
    <row r="91" spans="3:12">
      <c r="C91" s="2">
        <v>84</v>
      </c>
      <c r="D91" s="1">
        <v>50.32</v>
      </c>
      <c r="E91" s="1">
        <v>483</v>
      </c>
      <c r="H91" s="2">
        <v>67</v>
      </c>
      <c r="J91" s="88">
        <v>1.0975694444444444E-3</v>
      </c>
      <c r="L91" s="3"/>
    </row>
    <row r="92" spans="3:12">
      <c r="C92" s="2">
        <v>85</v>
      </c>
      <c r="D92" s="1">
        <v>50.82</v>
      </c>
      <c r="E92" s="1">
        <v>486</v>
      </c>
      <c r="H92" s="2">
        <v>66</v>
      </c>
      <c r="I92" s="1">
        <v>9.3000000000000007</v>
      </c>
      <c r="J92" s="88">
        <v>1.102199074074074E-3</v>
      </c>
      <c r="L92" s="3"/>
    </row>
    <row r="93" spans="3:12">
      <c r="C93" s="2">
        <v>86</v>
      </c>
      <c r="D93" s="1">
        <v>51.3</v>
      </c>
      <c r="E93" s="1">
        <v>489</v>
      </c>
      <c r="H93" s="2">
        <v>65</v>
      </c>
      <c r="J93" s="88">
        <v>1.1069444444444445E-3</v>
      </c>
    </row>
    <row r="94" spans="3:12">
      <c r="C94" s="2">
        <v>87</v>
      </c>
      <c r="D94" s="1">
        <v>51.8</v>
      </c>
      <c r="E94" s="1">
        <v>492</v>
      </c>
      <c r="H94" s="2">
        <v>64</v>
      </c>
      <c r="J94" s="88">
        <v>1.1116898148148147E-3</v>
      </c>
    </row>
    <row r="95" spans="3:12">
      <c r="C95" s="2">
        <v>88</v>
      </c>
      <c r="D95" s="1">
        <v>52.28</v>
      </c>
      <c r="E95" s="1">
        <v>495</v>
      </c>
      <c r="H95" s="2">
        <v>63</v>
      </c>
      <c r="I95" s="1">
        <v>9.4</v>
      </c>
      <c r="J95" s="88">
        <v>1.1164351851851854E-3</v>
      </c>
    </row>
    <row r="96" spans="3:12">
      <c r="C96" s="2">
        <v>89</v>
      </c>
      <c r="D96" s="1">
        <v>52.78</v>
      </c>
      <c r="E96" s="1">
        <v>497</v>
      </c>
      <c r="H96" s="2">
        <v>62</v>
      </c>
      <c r="J96" s="88">
        <v>1.1212962962962962E-3</v>
      </c>
    </row>
    <row r="97" spans="3:10">
      <c r="C97" s="2">
        <v>90</v>
      </c>
      <c r="D97" s="1">
        <v>53.26</v>
      </c>
      <c r="E97" s="1">
        <v>500</v>
      </c>
      <c r="H97" s="2">
        <v>61</v>
      </c>
      <c r="J97" s="88">
        <v>1.1261574074074073E-3</v>
      </c>
    </row>
    <row r="98" spans="3:10">
      <c r="C98" s="2">
        <v>91</v>
      </c>
      <c r="D98" s="1">
        <v>53.76</v>
      </c>
      <c r="E98" s="1">
        <v>502</v>
      </c>
      <c r="H98" s="2">
        <v>60</v>
      </c>
      <c r="I98" s="1">
        <v>9.5</v>
      </c>
      <c r="J98" s="88">
        <v>1.1310185185185186E-3</v>
      </c>
    </row>
    <row r="99" spans="3:10">
      <c r="C99" s="2">
        <v>92</v>
      </c>
      <c r="D99" s="1">
        <v>54.24</v>
      </c>
      <c r="E99" s="1">
        <v>505</v>
      </c>
      <c r="H99" s="2">
        <v>59</v>
      </c>
      <c r="J99" s="88">
        <v>1.1359953703703703E-3</v>
      </c>
    </row>
    <row r="100" spans="3:10">
      <c r="C100" s="2">
        <v>93</v>
      </c>
      <c r="D100" s="1">
        <v>54.74</v>
      </c>
      <c r="E100" s="1">
        <v>507</v>
      </c>
      <c r="H100" s="2">
        <v>58</v>
      </c>
      <c r="J100" s="88">
        <v>1.1409722222222223E-3</v>
      </c>
    </row>
    <row r="101" spans="3:10">
      <c r="C101" s="2">
        <v>94</v>
      </c>
      <c r="D101" s="1">
        <v>55.22</v>
      </c>
      <c r="E101" s="1">
        <v>510</v>
      </c>
      <c r="H101" s="2">
        <v>57</v>
      </c>
      <c r="I101" s="1">
        <v>9.6</v>
      </c>
      <c r="J101" s="88">
        <v>1.1460648148148148E-3</v>
      </c>
    </row>
    <row r="102" spans="3:10">
      <c r="C102" s="2">
        <v>95</v>
      </c>
      <c r="D102" s="1">
        <v>55.72</v>
      </c>
      <c r="E102" s="1">
        <v>512</v>
      </c>
      <c r="H102" s="2">
        <v>56</v>
      </c>
      <c r="J102" s="88">
        <v>1.1511574074074074E-3</v>
      </c>
    </row>
    <row r="103" spans="3:10">
      <c r="C103" s="2">
        <v>96</v>
      </c>
      <c r="D103" s="1">
        <v>56.2</v>
      </c>
      <c r="E103" s="1">
        <v>515</v>
      </c>
      <c r="H103" s="2">
        <v>55</v>
      </c>
      <c r="J103" s="88">
        <v>1.1562499999999999E-3</v>
      </c>
    </row>
    <row r="104" spans="3:10">
      <c r="C104" s="2">
        <v>97</v>
      </c>
      <c r="D104" s="1">
        <v>56.68</v>
      </c>
      <c r="E104" s="1">
        <v>517</v>
      </c>
      <c r="H104" s="2">
        <v>54</v>
      </c>
      <c r="I104" s="1">
        <v>9.6999999999999993</v>
      </c>
      <c r="J104" s="88">
        <v>1.1614583333333331E-3</v>
      </c>
    </row>
    <row r="105" spans="3:10">
      <c r="C105" s="2">
        <v>98</v>
      </c>
      <c r="D105" s="1">
        <v>57.18</v>
      </c>
      <c r="E105" s="1">
        <v>520</v>
      </c>
      <c r="H105" s="2">
        <v>53</v>
      </c>
      <c r="J105" s="88">
        <v>1.1666666666666668E-3</v>
      </c>
    </row>
    <row r="106" spans="3:10">
      <c r="C106" s="2">
        <v>99</v>
      </c>
      <c r="D106" s="1">
        <v>57.66</v>
      </c>
      <c r="E106" s="1">
        <v>522</v>
      </c>
      <c r="H106" s="2">
        <v>52</v>
      </c>
      <c r="J106" s="88">
        <v>1.171875E-3</v>
      </c>
    </row>
    <row r="107" spans="3:10">
      <c r="C107" s="2">
        <v>100</v>
      </c>
      <c r="D107" s="1">
        <v>58.14</v>
      </c>
      <c r="E107" s="1">
        <v>525</v>
      </c>
      <c r="H107" s="2">
        <v>51</v>
      </c>
      <c r="I107" s="1">
        <v>9.8000000000000007</v>
      </c>
      <c r="J107" s="88">
        <v>1.1771990740740742E-3</v>
      </c>
    </row>
    <row r="108" spans="3:10">
      <c r="C108" s="2">
        <v>101</v>
      </c>
      <c r="D108" s="1">
        <v>58.64</v>
      </c>
      <c r="E108" s="1">
        <v>528</v>
      </c>
      <c r="H108" s="2">
        <v>50</v>
      </c>
      <c r="J108" s="88">
        <v>1.1825231481481483E-3</v>
      </c>
    </row>
    <row r="109" spans="3:10">
      <c r="C109" s="2">
        <v>102</v>
      </c>
      <c r="D109" s="1">
        <v>59.12</v>
      </c>
      <c r="E109" s="1">
        <v>530</v>
      </c>
      <c r="H109" s="2">
        <v>49</v>
      </c>
      <c r="I109" s="1">
        <v>9.9</v>
      </c>
      <c r="J109" s="88">
        <v>1.1879629629629629E-3</v>
      </c>
    </row>
    <row r="110" spans="3:10">
      <c r="C110" s="2">
        <v>103</v>
      </c>
      <c r="D110" s="1">
        <v>59.6</v>
      </c>
      <c r="E110" s="1">
        <v>533</v>
      </c>
      <c r="H110" s="2">
        <v>48</v>
      </c>
      <c r="J110" s="88">
        <v>1.1935185185185185E-3</v>
      </c>
    </row>
    <row r="111" spans="3:10">
      <c r="C111" s="2">
        <v>104</v>
      </c>
      <c r="D111" s="1">
        <v>60.08</v>
      </c>
      <c r="E111" s="1">
        <v>536</v>
      </c>
      <c r="H111" s="2">
        <v>47</v>
      </c>
      <c r="J111" s="88">
        <v>1.199074074074074E-3</v>
      </c>
    </row>
    <row r="112" spans="3:10">
      <c r="C112" s="2">
        <v>105</v>
      </c>
      <c r="D112" s="1">
        <v>60.58</v>
      </c>
      <c r="E112" s="1">
        <v>538</v>
      </c>
      <c r="H112" s="2">
        <v>46</v>
      </c>
      <c r="I112" s="1">
        <v>10</v>
      </c>
      <c r="J112" s="88">
        <v>1.2046296296296295E-3</v>
      </c>
    </row>
    <row r="113" spans="3:10">
      <c r="C113" s="2">
        <v>106</v>
      </c>
      <c r="D113" s="1">
        <v>61.06</v>
      </c>
      <c r="E113" s="1">
        <v>540</v>
      </c>
      <c r="H113" s="2">
        <v>45</v>
      </c>
      <c r="J113" s="88">
        <v>1.2103009259259261E-3</v>
      </c>
    </row>
    <row r="114" spans="3:10">
      <c r="C114" s="2">
        <v>107</v>
      </c>
      <c r="D114" s="1">
        <v>61.54</v>
      </c>
      <c r="E114" s="1">
        <v>542</v>
      </c>
      <c r="H114" s="2">
        <v>44</v>
      </c>
      <c r="J114" s="88">
        <v>1.2159722222222222E-3</v>
      </c>
    </row>
    <row r="115" spans="3:10">
      <c r="C115" s="2">
        <v>108</v>
      </c>
      <c r="D115" s="1">
        <v>62.02</v>
      </c>
      <c r="E115" s="1">
        <v>544</v>
      </c>
      <c r="H115" s="2">
        <v>43</v>
      </c>
      <c r="I115" s="1">
        <v>10.1</v>
      </c>
      <c r="J115" s="88">
        <v>1.2217592592592595E-3</v>
      </c>
    </row>
    <row r="116" spans="3:10">
      <c r="C116" s="2">
        <v>109</v>
      </c>
      <c r="D116" s="1">
        <v>62.5</v>
      </c>
      <c r="E116" s="1">
        <v>547</v>
      </c>
      <c r="H116" s="2">
        <v>42</v>
      </c>
      <c r="J116" s="88">
        <v>1.2276620370370371E-3</v>
      </c>
    </row>
    <row r="117" spans="3:10">
      <c r="C117" s="2">
        <v>110</v>
      </c>
      <c r="D117" s="1">
        <v>62.98</v>
      </c>
      <c r="E117" s="1">
        <v>550</v>
      </c>
      <c r="H117" s="2">
        <v>41</v>
      </c>
      <c r="I117" s="1">
        <v>10.199999999999999</v>
      </c>
      <c r="J117" s="88">
        <v>1.2335648148148147E-3</v>
      </c>
    </row>
    <row r="118" spans="3:10">
      <c r="C118" s="2">
        <v>111</v>
      </c>
      <c r="D118" s="1">
        <v>63.46</v>
      </c>
      <c r="E118" s="1">
        <v>554</v>
      </c>
      <c r="H118" s="2">
        <v>40</v>
      </c>
      <c r="J118" s="88">
        <v>1.2395833333333334E-3</v>
      </c>
    </row>
    <row r="119" spans="3:10">
      <c r="C119" s="2">
        <v>112</v>
      </c>
      <c r="D119" s="1">
        <v>63.94</v>
      </c>
      <c r="E119" s="1">
        <v>557</v>
      </c>
      <c r="H119" s="2">
        <v>39</v>
      </c>
      <c r="I119" s="1">
        <v>10.3</v>
      </c>
      <c r="J119" s="88">
        <v>1.2456018518518519E-3</v>
      </c>
    </row>
    <row r="120" spans="3:10">
      <c r="C120" s="2">
        <v>113</v>
      </c>
      <c r="D120" s="1">
        <v>64.42</v>
      </c>
      <c r="E120" s="1">
        <v>559</v>
      </c>
      <c r="H120" s="2">
        <v>38</v>
      </c>
      <c r="J120" s="88">
        <v>1.2517361111111112E-3</v>
      </c>
    </row>
    <row r="121" spans="3:10">
      <c r="C121" s="2">
        <v>114</v>
      </c>
      <c r="D121" s="1">
        <v>64.900000000000006</v>
      </c>
      <c r="E121" s="1">
        <v>561</v>
      </c>
      <c r="H121" s="2">
        <v>37</v>
      </c>
      <c r="J121" s="88">
        <v>1.2579861111111112E-3</v>
      </c>
    </row>
    <row r="122" spans="3:10">
      <c r="C122" s="2">
        <v>115</v>
      </c>
      <c r="D122" s="1">
        <v>65.38</v>
      </c>
      <c r="E122" s="1">
        <v>564</v>
      </c>
      <c r="H122" s="2">
        <v>36</v>
      </c>
      <c r="I122" s="1">
        <v>10.4</v>
      </c>
      <c r="J122" s="88">
        <v>1.2643518518518518E-3</v>
      </c>
    </row>
    <row r="123" spans="3:10">
      <c r="C123" s="2">
        <v>116</v>
      </c>
      <c r="D123" s="1">
        <v>65.86</v>
      </c>
      <c r="E123" s="1">
        <v>566</v>
      </c>
      <c r="H123" s="2">
        <v>35</v>
      </c>
      <c r="J123" s="88">
        <v>1.2707175925925926E-3</v>
      </c>
    </row>
    <row r="124" spans="3:10">
      <c r="C124" s="2">
        <v>117</v>
      </c>
      <c r="D124" s="1">
        <v>66.34</v>
      </c>
      <c r="E124" s="1">
        <v>568</v>
      </c>
      <c r="H124" s="2">
        <v>34</v>
      </c>
      <c r="I124" s="1">
        <v>10.5</v>
      </c>
      <c r="J124" s="88">
        <v>1.2771990740740743E-3</v>
      </c>
    </row>
    <row r="125" spans="3:10">
      <c r="C125" s="2">
        <v>118</v>
      </c>
      <c r="D125" s="1">
        <v>66.819999999999993</v>
      </c>
      <c r="E125" s="1">
        <v>571</v>
      </c>
      <c r="H125" s="2">
        <v>33</v>
      </c>
      <c r="J125" s="88">
        <v>1.2837962962962963E-3</v>
      </c>
    </row>
    <row r="126" spans="3:10">
      <c r="C126" s="2">
        <v>119</v>
      </c>
      <c r="D126" s="1">
        <v>67.3</v>
      </c>
      <c r="E126" s="1">
        <v>573</v>
      </c>
      <c r="H126" s="2">
        <v>32</v>
      </c>
      <c r="I126" s="1">
        <v>10.6</v>
      </c>
      <c r="J126" s="88">
        <v>1.2905092592592593E-3</v>
      </c>
    </row>
    <row r="127" spans="3:10">
      <c r="C127" s="2">
        <v>120</v>
      </c>
      <c r="D127" s="1">
        <v>67.78</v>
      </c>
      <c r="E127" s="1">
        <v>575</v>
      </c>
      <c r="H127" s="2">
        <v>31</v>
      </c>
      <c r="J127" s="88">
        <v>1.297337962962963E-3</v>
      </c>
    </row>
    <row r="128" spans="3:10">
      <c r="C128" s="2">
        <v>121</v>
      </c>
      <c r="D128" s="1">
        <v>68.260000000000005</v>
      </c>
      <c r="E128" s="1">
        <v>576</v>
      </c>
      <c r="H128" s="2">
        <v>30</v>
      </c>
      <c r="I128" s="1">
        <v>10.7</v>
      </c>
      <c r="J128" s="88">
        <v>1.3041666666666668E-3</v>
      </c>
    </row>
    <row r="129" spans="3:10">
      <c r="C129" s="2">
        <v>122</v>
      </c>
      <c r="D129" s="1">
        <v>68.739999999999995</v>
      </c>
      <c r="E129" s="1">
        <v>578</v>
      </c>
      <c r="H129" s="2">
        <v>29</v>
      </c>
      <c r="J129" s="88">
        <v>1.3112268518518518E-3</v>
      </c>
    </row>
    <row r="130" spans="3:10">
      <c r="C130" s="2">
        <v>123</v>
      </c>
      <c r="D130" s="1">
        <v>69.22</v>
      </c>
      <c r="E130" s="1">
        <v>579</v>
      </c>
      <c r="H130" s="2">
        <v>28</v>
      </c>
      <c r="I130" s="1">
        <v>10.8</v>
      </c>
      <c r="J130" s="88">
        <v>1.3184027777777777E-3</v>
      </c>
    </row>
    <row r="131" spans="3:10">
      <c r="C131" s="2">
        <v>124</v>
      </c>
      <c r="D131" s="1">
        <v>69.680000000000007</v>
      </c>
      <c r="E131" s="1">
        <v>581</v>
      </c>
      <c r="H131" s="2">
        <v>27</v>
      </c>
      <c r="J131" s="88">
        <v>1.3256944444444444E-3</v>
      </c>
    </row>
    <row r="132" spans="3:10">
      <c r="C132" s="2">
        <v>125</v>
      </c>
      <c r="D132" s="1">
        <v>70.16</v>
      </c>
      <c r="E132" s="1">
        <v>582</v>
      </c>
      <c r="H132" s="2">
        <v>26</v>
      </c>
      <c r="I132" s="1">
        <v>10.9</v>
      </c>
      <c r="J132" s="88">
        <v>1.3331018518518518E-3</v>
      </c>
    </row>
    <row r="133" spans="3:10">
      <c r="C133" s="2">
        <v>126</v>
      </c>
      <c r="D133" s="1">
        <v>70.64</v>
      </c>
      <c r="E133" s="1">
        <v>584</v>
      </c>
      <c r="H133" s="2">
        <v>25</v>
      </c>
      <c r="J133" s="88">
        <v>1.3406249999999998E-3</v>
      </c>
    </row>
    <row r="134" spans="3:10">
      <c r="C134" s="2">
        <v>127</v>
      </c>
      <c r="D134" s="1">
        <v>71.12</v>
      </c>
      <c r="E134" s="1">
        <v>585</v>
      </c>
      <c r="H134" s="2">
        <v>24</v>
      </c>
      <c r="I134" s="1">
        <v>11</v>
      </c>
      <c r="J134" s="88">
        <v>1.3562499999999998E-3</v>
      </c>
    </row>
    <row r="135" spans="3:10">
      <c r="C135" s="2">
        <v>128</v>
      </c>
      <c r="D135" s="1">
        <v>71.599999999999994</v>
      </c>
      <c r="E135" s="1">
        <v>587</v>
      </c>
      <c r="H135" s="2">
        <v>23</v>
      </c>
      <c r="J135" s="88">
        <v>1.3597222222222222E-3</v>
      </c>
    </row>
    <row r="136" spans="3:10">
      <c r="C136" s="2">
        <v>129</v>
      </c>
      <c r="D136" s="1">
        <v>72.06</v>
      </c>
      <c r="E136" s="1">
        <v>588</v>
      </c>
      <c r="H136" s="2">
        <v>22</v>
      </c>
      <c r="I136" s="1">
        <v>11.1</v>
      </c>
      <c r="J136" s="88">
        <v>1.364236111111111E-3</v>
      </c>
    </row>
    <row r="137" spans="3:10">
      <c r="C137" s="2">
        <v>130</v>
      </c>
      <c r="D137" s="1">
        <v>72.540000000000006</v>
      </c>
      <c r="E137" s="1">
        <v>590</v>
      </c>
      <c r="H137" s="2">
        <v>21</v>
      </c>
      <c r="J137" s="88">
        <v>1.3724537037037036E-3</v>
      </c>
    </row>
    <row r="138" spans="3:10">
      <c r="C138" s="2">
        <v>131</v>
      </c>
      <c r="D138" s="1">
        <v>73.02</v>
      </c>
      <c r="E138" s="1">
        <v>591</v>
      </c>
      <c r="H138" s="2">
        <v>20</v>
      </c>
      <c r="I138" s="1">
        <v>11.2</v>
      </c>
      <c r="J138" s="88">
        <v>1.3809027777777778E-3</v>
      </c>
    </row>
    <row r="139" spans="3:10">
      <c r="C139" s="2">
        <v>132</v>
      </c>
      <c r="D139" s="1">
        <v>73.48</v>
      </c>
      <c r="E139" s="1">
        <v>593</v>
      </c>
      <c r="H139" s="2">
        <v>19</v>
      </c>
      <c r="I139" s="1">
        <v>11.3</v>
      </c>
      <c r="J139" s="88">
        <v>1.3895833333333332E-3</v>
      </c>
    </row>
    <row r="140" spans="3:10">
      <c r="C140" s="2">
        <v>133</v>
      </c>
      <c r="D140" s="1">
        <v>73.959999999999994</v>
      </c>
      <c r="E140" s="1">
        <v>594</v>
      </c>
      <c r="H140" s="2">
        <v>18</v>
      </c>
      <c r="J140" s="88">
        <v>1.3983796296296296E-3</v>
      </c>
    </row>
    <row r="141" spans="3:10">
      <c r="C141" s="2">
        <v>134</v>
      </c>
      <c r="D141" s="1">
        <v>74.44</v>
      </c>
      <c r="E141" s="1">
        <v>596</v>
      </c>
      <c r="H141" s="2">
        <v>17</v>
      </c>
      <c r="I141" s="1">
        <v>11.4</v>
      </c>
      <c r="J141" s="88">
        <v>1.4075231481481482E-3</v>
      </c>
    </row>
    <row r="142" spans="3:10">
      <c r="C142" s="2">
        <v>135</v>
      </c>
      <c r="D142" s="1">
        <v>74.900000000000006</v>
      </c>
      <c r="E142" s="1">
        <v>597</v>
      </c>
      <c r="H142" s="2">
        <v>16</v>
      </c>
      <c r="I142" s="1">
        <v>11.5</v>
      </c>
      <c r="J142" s="88">
        <v>1.416898148148148E-3</v>
      </c>
    </row>
    <row r="143" spans="3:10">
      <c r="C143" s="2">
        <v>136</v>
      </c>
      <c r="D143" s="1">
        <v>75.38</v>
      </c>
      <c r="E143" s="1">
        <v>599</v>
      </c>
      <c r="H143" s="2">
        <v>15</v>
      </c>
      <c r="J143" s="88">
        <v>1.4266203703703704E-3</v>
      </c>
    </row>
    <row r="144" spans="3:10">
      <c r="C144" s="2">
        <v>137</v>
      </c>
      <c r="D144" s="1">
        <v>75.84</v>
      </c>
      <c r="E144" s="1">
        <v>600</v>
      </c>
      <c r="H144" s="2">
        <v>14</v>
      </c>
      <c r="I144" s="1">
        <v>11.6</v>
      </c>
      <c r="J144" s="88">
        <v>1.4366898148148149E-3</v>
      </c>
    </row>
    <row r="145" spans="3:10">
      <c r="C145" s="2">
        <v>138</v>
      </c>
      <c r="D145" s="1">
        <v>76.319999999999993</v>
      </c>
      <c r="E145" s="1">
        <v>602</v>
      </c>
      <c r="H145" s="2">
        <v>13</v>
      </c>
      <c r="I145" s="1">
        <v>11.7</v>
      </c>
      <c r="J145" s="88">
        <v>1.4471064814814815E-3</v>
      </c>
    </row>
    <row r="146" spans="3:10">
      <c r="C146" s="2">
        <v>139</v>
      </c>
      <c r="D146" s="1">
        <v>76.78</v>
      </c>
      <c r="E146" s="1">
        <v>603</v>
      </c>
      <c r="H146" s="2">
        <v>12</v>
      </c>
      <c r="J146" s="88">
        <v>1.4578703703703704E-3</v>
      </c>
    </row>
    <row r="147" spans="3:10">
      <c r="C147" s="2">
        <v>140</v>
      </c>
      <c r="D147" s="1">
        <v>77.260000000000005</v>
      </c>
      <c r="E147" s="1">
        <v>605</v>
      </c>
      <c r="H147" s="2">
        <v>11</v>
      </c>
      <c r="I147" s="1">
        <v>11.8</v>
      </c>
      <c r="J147" s="88">
        <v>1.4690972222222221E-3</v>
      </c>
    </row>
    <row r="148" spans="3:10">
      <c r="C148" s="2">
        <v>141</v>
      </c>
      <c r="D148" s="1">
        <v>77.72</v>
      </c>
      <c r="E148" s="1">
        <v>606</v>
      </c>
      <c r="H148" s="2">
        <v>10</v>
      </c>
      <c r="I148" s="1">
        <v>11.9</v>
      </c>
      <c r="J148" s="88">
        <v>1.4809027777777778E-3</v>
      </c>
    </row>
    <row r="149" spans="3:10">
      <c r="C149" s="2">
        <v>142</v>
      </c>
      <c r="D149" s="1">
        <v>78.2</v>
      </c>
      <c r="E149" s="1">
        <v>608</v>
      </c>
      <c r="H149" s="2">
        <v>9</v>
      </c>
      <c r="I149" s="1">
        <v>12</v>
      </c>
      <c r="J149" s="88">
        <v>1.4932870370370369E-3</v>
      </c>
    </row>
    <row r="150" spans="3:10">
      <c r="C150" s="2">
        <v>143</v>
      </c>
      <c r="D150" s="1">
        <v>78.66</v>
      </c>
      <c r="E150" s="1">
        <v>609</v>
      </c>
      <c r="H150" s="2">
        <v>8</v>
      </c>
      <c r="I150" s="1">
        <v>12.1</v>
      </c>
      <c r="J150" s="88">
        <v>1.50625E-3</v>
      </c>
    </row>
    <row r="151" spans="3:10">
      <c r="C151" s="2">
        <v>144</v>
      </c>
      <c r="D151" s="1">
        <v>79.14</v>
      </c>
      <c r="E151" s="1">
        <v>611</v>
      </c>
      <c r="H151" s="2">
        <v>7</v>
      </c>
      <c r="I151" s="1">
        <v>12.2</v>
      </c>
      <c r="J151" s="88">
        <v>1.5202546296296294E-3</v>
      </c>
    </row>
    <row r="152" spans="3:10">
      <c r="C152" s="2">
        <v>145</v>
      </c>
      <c r="D152" s="1">
        <v>79.599999999999994</v>
      </c>
      <c r="E152" s="1">
        <v>613</v>
      </c>
      <c r="H152" s="2">
        <v>6</v>
      </c>
      <c r="I152" s="1">
        <v>12.3</v>
      </c>
      <c r="J152" s="88">
        <v>1.5353009259259261E-3</v>
      </c>
    </row>
    <row r="153" spans="3:10">
      <c r="C153" s="2">
        <v>146</v>
      </c>
      <c r="D153" s="1">
        <v>80.06</v>
      </c>
      <c r="E153" s="1">
        <v>614</v>
      </c>
      <c r="H153" s="2">
        <v>5</v>
      </c>
      <c r="I153" s="1">
        <v>12.4</v>
      </c>
      <c r="J153" s="88">
        <v>1.5516203703703705E-3</v>
      </c>
    </row>
    <row r="154" spans="3:10">
      <c r="C154" s="2">
        <v>147</v>
      </c>
      <c r="D154" s="1">
        <v>80.540000000000006</v>
      </c>
      <c r="E154" s="1">
        <v>616</v>
      </c>
      <c r="H154" s="2">
        <v>4</v>
      </c>
      <c r="I154" s="1">
        <v>12.5</v>
      </c>
      <c r="J154" s="88">
        <v>1.5695601851851851E-3</v>
      </c>
    </row>
    <row r="155" spans="3:10">
      <c r="C155" s="2">
        <v>148</v>
      </c>
      <c r="D155" s="1">
        <v>81</v>
      </c>
      <c r="E155" s="1">
        <v>617</v>
      </c>
      <c r="H155" s="2">
        <v>3</v>
      </c>
      <c r="I155" s="1">
        <v>12.6</v>
      </c>
      <c r="J155" s="88">
        <v>1.5900462962962962E-3</v>
      </c>
    </row>
    <row r="156" spans="3:10">
      <c r="C156" s="2">
        <v>149</v>
      </c>
      <c r="D156" s="1">
        <v>81.48</v>
      </c>
      <c r="E156" s="1">
        <v>619</v>
      </c>
      <c r="H156" s="2">
        <v>2</v>
      </c>
      <c r="I156" s="1">
        <v>12.7</v>
      </c>
      <c r="J156" s="88">
        <v>1.6142361111111112E-3</v>
      </c>
    </row>
    <row r="157" spans="3:10">
      <c r="C157" s="2">
        <v>150</v>
      </c>
      <c r="D157" s="1">
        <v>81.94</v>
      </c>
      <c r="E157" s="1">
        <v>620</v>
      </c>
      <c r="H157" s="2">
        <v>1</v>
      </c>
      <c r="I157" s="1">
        <v>12.9</v>
      </c>
      <c r="J157" s="88">
        <v>1.645949074074074E-3</v>
      </c>
    </row>
    <row r="158" spans="3:10">
      <c r="H158" s="1">
        <v>0</v>
      </c>
      <c r="I158" s="1">
        <v>13</v>
      </c>
      <c r="J158" s="3">
        <v>1.6840277777777799E-3</v>
      </c>
    </row>
    <row r="159" spans="3:10">
      <c r="H159" s="1">
        <v>0</v>
      </c>
      <c r="I159" s="1">
        <v>13.1</v>
      </c>
      <c r="J159" s="3">
        <v>1.71875E-3</v>
      </c>
    </row>
    <row r="160" spans="3:10">
      <c r="H160" s="1">
        <v>0</v>
      </c>
      <c r="I160" s="1">
        <v>13.2</v>
      </c>
      <c r="J160" s="3">
        <v>1.7534722222222201E-3</v>
      </c>
    </row>
    <row r="161" spans="8:10">
      <c r="H161" s="1">
        <v>0</v>
      </c>
      <c r="I161" s="1">
        <v>13.3</v>
      </c>
      <c r="J161" s="3">
        <v>1.7881944444444399E-3</v>
      </c>
    </row>
    <row r="162" spans="8:10">
      <c r="H162" s="1">
        <v>0</v>
      </c>
      <c r="I162" s="1">
        <v>13.4</v>
      </c>
      <c r="J162" s="3">
        <v>1.8229166666666699E-3</v>
      </c>
    </row>
    <row r="163" spans="8:10">
      <c r="H163" s="1">
        <v>0</v>
      </c>
      <c r="I163" s="1">
        <v>13.5</v>
      </c>
      <c r="J163" s="3">
        <v>1.85763888888889E-3</v>
      </c>
    </row>
    <row r="164" spans="8:10">
      <c r="H164" s="1">
        <v>0</v>
      </c>
      <c r="I164" s="1">
        <v>13.6</v>
      </c>
      <c r="J164" s="3">
        <v>1.8923611111111101E-3</v>
      </c>
    </row>
    <row r="165" spans="8:10">
      <c r="H165" s="1">
        <v>0</v>
      </c>
      <c r="I165" s="1">
        <v>13.7</v>
      </c>
      <c r="J165" s="3">
        <v>1.9270833333333299E-3</v>
      </c>
    </row>
    <row r="166" spans="8:10">
      <c r="H166" s="1">
        <v>0</v>
      </c>
      <c r="I166" s="1">
        <v>13.8</v>
      </c>
      <c r="J166" s="3">
        <v>1.9618055555555599E-3</v>
      </c>
    </row>
    <row r="167" spans="8:10">
      <c r="H167" s="1">
        <v>0</v>
      </c>
      <c r="I167" s="1">
        <v>13.9</v>
      </c>
      <c r="J167" s="3">
        <v>1.9965277777777798E-3</v>
      </c>
    </row>
    <row r="168" spans="8:10">
      <c r="H168" s="1">
        <v>0</v>
      </c>
      <c r="I168" s="1">
        <v>14</v>
      </c>
      <c r="J168" s="3">
        <v>2.0312500000000001E-3</v>
      </c>
    </row>
    <row r="169" spans="8:10">
      <c r="H169" s="1">
        <v>0</v>
      </c>
      <c r="I169" s="1">
        <v>14.1</v>
      </c>
      <c r="J169" s="3">
        <v>2.0659722222222199E-3</v>
      </c>
    </row>
    <row r="170" spans="8:10">
      <c r="H170" s="1">
        <v>0</v>
      </c>
      <c r="I170" s="1">
        <v>14.2</v>
      </c>
      <c r="J170" s="3">
        <v>2.1006944444444402E-3</v>
      </c>
    </row>
    <row r="171" spans="8:10">
      <c r="H171" s="1">
        <v>0</v>
      </c>
      <c r="I171" s="1">
        <v>14.3</v>
      </c>
      <c r="J171" s="3">
        <v>2.13541666666667E-3</v>
      </c>
    </row>
    <row r="172" spans="8:10">
      <c r="H172" s="1">
        <v>0</v>
      </c>
      <c r="I172" s="1">
        <v>14.4</v>
      </c>
      <c r="J172" s="3">
        <v>2.1701388888888899E-3</v>
      </c>
    </row>
    <row r="173" spans="8:10">
      <c r="H173" s="1">
        <v>0</v>
      </c>
      <c r="I173" s="1">
        <v>14.5</v>
      </c>
      <c r="J173" s="3">
        <v>2.2048611111111002E-3</v>
      </c>
    </row>
    <row r="174" spans="8:10">
      <c r="H174" s="1">
        <v>0</v>
      </c>
      <c r="I174" s="1">
        <v>14.6</v>
      </c>
      <c r="J174" s="3">
        <v>2.23958333333332E-3</v>
      </c>
    </row>
    <row r="175" spans="8:10">
      <c r="H175" s="1">
        <v>0</v>
      </c>
      <c r="I175" s="1">
        <v>14.7</v>
      </c>
      <c r="J175" s="3">
        <v>2.2743055555555398E-3</v>
      </c>
    </row>
    <row r="176" spans="8:10">
      <c r="H176" s="1">
        <v>0</v>
      </c>
      <c r="I176" s="1">
        <v>14.8</v>
      </c>
      <c r="J176" s="3">
        <v>2.3090277777777601E-3</v>
      </c>
    </row>
    <row r="177" spans="8:10">
      <c r="H177" s="1">
        <v>0</v>
      </c>
      <c r="I177" s="1">
        <v>14.9</v>
      </c>
      <c r="J177" s="3">
        <v>2.34374999999998E-3</v>
      </c>
    </row>
    <row r="178" spans="8:10">
      <c r="H178" s="1">
        <v>0</v>
      </c>
      <c r="I178" s="1">
        <v>15</v>
      </c>
      <c r="J178" s="3">
        <v>2.3784722222221998E-3</v>
      </c>
    </row>
    <row r="179" spans="8:10"/>
    <row r="180" spans="8:10"/>
    <row r="181" spans="8:10"/>
    <row r="182" spans="8:10"/>
    <row r="183" spans="8:10"/>
    <row r="184" spans="8:10"/>
    <row r="185" spans="8:10"/>
    <row r="186" spans="8:10"/>
    <row r="187" spans="8:10"/>
    <row r="188" spans="8:10"/>
    <row r="189" spans="8:10"/>
    <row r="190" spans="8:10"/>
    <row r="191" spans="8:10"/>
    <row r="192" spans="8:10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</sheetData>
  <sheetProtection password="84F5" sheet="1" objects="1" scenarios="1"/>
  <customSheetViews>
    <customSheetView guid="{16CA44E9-3C3B-11D6-ADD5-DAC336D76101}" showRuler="0">
      <selection activeCell="G14" sqref="G14"/>
      <pageMargins left="0.75" right="0.75" top="1" bottom="1" header="0.5" footer="0.5"/>
      <pageSetup paperSize="9" orientation="portrait" horizontalDpi="300" verticalDpi="300" r:id="rId1"/>
      <headerFooter alignWithMargins="0"/>
    </customSheetView>
    <customSheetView guid="{7ED78906-3144-11D6-ADD5-ED0FC6E62A1A}" showRuler="0">
      <selection activeCell="F13" sqref="F13"/>
      <pageMargins left="0.75" right="0.75" top="1" bottom="1" header="0.5" footer="0.5"/>
      <pageSetup paperSize="9" orientation="portrait" horizontalDpi="300" verticalDpi="300" r:id="rId2"/>
      <headerFooter alignWithMargins="0"/>
    </customSheetView>
  </customSheetViews>
  <mergeCells count="9">
    <mergeCell ref="A1:J1"/>
    <mergeCell ref="H4:H7"/>
    <mergeCell ref="I4:I7"/>
    <mergeCell ref="C4:C7"/>
    <mergeCell ref="H2:J2"/>
    <mergeCell ref="J4:J7"/>
    <mergeCell ref="D4:D7"/>
    <mergeCell ref="E4:E7"/>
    <mergeCell ref="C2:E2"/>
  </mergeCells>
  <phoneticPr fontId="15" type="noConversion"/>
  <pageMargins left="0.75" right="0.75" top="1" bottom="1" header="0.5" footer="0.5"/>
  <pageSetup paperSize="9" orientation="portrait" horizontalDpi="300" verticalDpi="300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76fd10-c06b-404e-af29-a284af76a1c0">
      <Terms xmlns="http://schemas.microsoft.com/office/infopath/2007/PartnerControls"/>
    </lcf76f155ced4ddcb4097134ff3c332f>
    <TaxCatchAll xmlns="a97d5b9f-5d96-471b-8e9f-67eaa0a2908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22EE408590C4785F3B62CD5FF3E5D" ma:contentTypeVersion="15" ma:contentTypeDescription="Create a new document." ma:contentTypeScope="" ma:versionID="e76f0f3889496330ef95503bc3130c07">
  <xsd:schema xmlns:xsd="http://www.w3.org/2001/XMLSchema" xmlns:xs="http://www.w3.org/2001/XMLSchema" xmlns:p="http://schemas.microsoft.com/office/2006/metadata/properties" xmlns:ns2="d476fd10-c06b-404e-af29-a284af76a1c0" xmlns:ns3="a97d5b9f-5d96-471b-8e9f-67eaa0a2908d" targetNamespace="http://schemas.microsoft.com/office/2006/metadata/properties" ma:root="true" ma:fieldsID="d7475a6ca2299fca84529a63e9f1e9b7" ns2:_="" ns3:_="">
    <xsd:import namespace="d476fd10-c06b-404e-af29-a284af76a1c0"/>
    <xsd:import namespace="a97d5b9f-5d96-471b-8e9f-67eaa0a29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6fd10-c06b-404e-af29-a284af76a1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1b67818-c0bf-4159-a517-1715d3d822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d5b9f-5d96-471b-8e9f-67eaa0a290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15ba1f-7790-4f6a-a359-ea7b4c561f47}" ma:internalName="TaxCatchAll" ma:showField="CatchAllData" ma:web="a97d5b9f-5d96-471b-8e9f-67eaa0a29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958468-AB84-4F1D-8197-C29E7D357D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4A62CF-BF49-4FD7-92CC-736D8BCD0080}">
  <ds:schemaRefs>
    <ds:schemaRef ds:uri="http://schemas.microsoft.com/office/2006/metadata/properties"/>
    <ds:schemaRef ds:uri="http://schemas.microsoft.com/office/infopath/2007/PartnerControls"/>
    <ds:schemaRef ds:uri="d476fd10-c06b-404e-af29-a284af76a1c0"/>
    <ds:schemaRef ds:uri="a97d5b9f-5d96-471b-8e9f-67eaa0a2908d"/>
  </ds:schemaRefs>
</ds:datastoreItem>
</file>

<file path=customXml/itemProps3.xml><?xml version="1.0" encoding="utf-8"?>
<ds:datastoreItem xmlns:ds="http://schemas.openxmlformats.org/officeDocument/2006/customXml" ds:itemID="{DF7038DF-E7E6-4DCB-A32F-8B9D0F82C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6fd10-c06b-404e-af29-a284af76a1c0"/>
    <ds:schemaRef ds:uri="a97d5b9f-5d96-471b-8e9f-67eaa0a29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Protokolas</vt:lpstr>
      <vt:lpstr>Asm </vt:lpstr>
      <vt:lpstr>Komandiniai</vt:lpstr>
      <vt:lpstr>Taškų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Irena Bakšanska</cp:lastModifiedBy>
  <cp:lastPrinted>2026-05-12T12:25:37Z</cp:lastPrinted>
  <dcterms:created xsi:type="dcterms:W3CDTF">2000-11-29T19:29:13Z</dcterms:created>
  <dcterms:modified xsi:type="dcterms:W3CDTF">2026-05-12T14:56:48Z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0x010100E8E22EE408590C4785F3B62CD5FF3E5D</vt:lpwstr>
  </property>
  <property fmtid="{D5CDD505-2E9C-101B-9397-08002B2CF9AE}" pid="3" name="MediaServiceImageTags">
    <vt:lpwstr/>
  </property>
</Properties>
</file>