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8" windowWidth="12120" windowHeight="8448" tabRatio="597" activeTab="2"/>
  </bookViews>
  <sheets>
    <sheet name="Apdov" sheetId="1" r:id="rId1"/>
    <sheet name="Protokolas" sheetId="2" r:id="rId2"/>
    <sheet name="Komandini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<sst xmlns="http://schemas.openxmlformats.org/spreadsheetml/2006/main" count="280" uniqueCount="98">
  <si>
    <t>Eil. Nr.</t>
  </si>
  <si>
    <t>Pavardė, vardas</t>
  </si>
  <si>
    <t>Stūmimas</t>
  </si>
  <si>
    <t>Taškų suma</t>
  </si>
  <si>
    <t>Vieta</t>
  </si>
  <si>
    <t xml:space="preserve">Taškai </t>
  </si>
  <si>
    <t>Komandos pavadinimas</t>
  </si>
  <si>
    <t xml:space="preserve">Rovimas </t>
  </si>
  <si>
    <t>Svoris</t>
  </si>
  <si>
    <t xml:space="preserve">Varžybų vyr. teisėjas         </t>
  </si>
  <si>
    <t xml:space="preserve">                                                                                     </t>
  </si>
  <si>
    <t>Juozas Savickas</t>
  </si>
  <si>
    <t>Gimimo data</t>
  </si>
  <si>
    <t>Svarsčio svoris</t>
  </si>
  <si>
    <t>`</t>
  </si>
  <si>
    <t>Antanas Gricius</t>
  </si>
  <si>
    <t>2000</t>
  </si>
  <si>
    <t>2001</t>
  </si>
  <si>
    <t>2002</t>
  </si>
  <si>
    <t>2003</t>
  </si>
  <si>
    <t>2004</t>
  </si>
  <si>
    <t>Rimša Evaldas</t>
  </si>
  <si>
    <t>Tamoševičius Lukas</t>
  </si>
  <si>
    <t>Kasparas Regimantas</t>
  </si>
  <si>
    <t>Tamoševičiūtė Ugnė</t>
  </si>
  <si>
    <t>Mažeikių r. Židikų Marijos Pečkauskaitės gimnazija</t>
  </si>
  <si>
    <t>Kocys Erikas</t>
  </si>
  <si>
    <t>Ramonas Mantas</t>
  </si>
  <si>
    <t>Liegytė Violeta</t>
  </si>
  <si>
    <t>Girskis Deividas</t>
  </si>
  <si>
    <t>Jurgelevičius Deividas</t>
  </si>
  <si>
    <t>Šatas Osvaldas</t>
  </si>
  <si>
    <t>Naujokas Nojus</t>
  </si>
  <si>
    <t>Kuizinas Dainius</t>
  </si>
  <si>
    <t>Jurgutis Martynas</t>
  </si>
  <si>
    <t>Baravykaitė Goda</t>
  </si>
  <si>
    <t>2006</t>
  </si>
  <si>
    <t>Ukmergės r. Taujėnų gimnazija</t>
  </si>
  <si>
    <t xml:space="preserve">Varžybų vyr. sekretorius  </t>
  </si>
  <si>
    <t xml:space="preserve">Varžybų vyr. sekretorius </t>
  </si>
  <si>
    <t>M iki 63</t>
  </si>
  <si>
    <t>iki 53</t>
  </si>
  <si>
    <t>iki 58</t>
  </si>
  <si>
    <t>iki 63</t>
  </si>
  <si>
    <t>iki 73</t>
  </si>
  <si>
    <t>iki 78</t>
  </si>
  <si>
    <t>iki 85</t>
  </si>
  <si>
    <t>virš 85</t>
  </si>
  <si>
    <t>Mylė Armandas</t>
  </si>
  <si>
    <t>Semionovas Edvinas</t>
  </si>
  <si>
    <t>Lileikis Darius</t>
  </si>
  <si>
    <t>virš65</t>
  </si>
  <si>
    <t>iki 68</t>
  </si>
  <si>
    <r>
      <t xml:space="preserve">Vieta </t>
    </r>
    <r>
      <rPr>
        <sz val="12"/>
        <rFont val="Times New Roman"/>
        <family val="1"/>
      </rPr>
      <t>Kelmės r. Šaukėnų Vlado Pūtvio-Putvinskio gimnazija</t>
    </r>
  </si>
  <si>
    <r>
      <t xml:space="preserve">Data </t>
    </r>
    <r>
      <rPr>
        <sz val="12"/>
        <rFont val="Times New Roman"/>
        <family val="1"/>
      </rPr>
      <t>2019-02-08</t>
    </r>
  </si>
  <si>
    <r>
      <t>Vieta</t>
    </r>
    <r>
      <rPr>
        <sz val="12"/>
        <rFont val="Times New Roman"/>
        <family val="1"/>
      </rPr>
      <t xml:space="preserve">  Kelmės r. Šaukėnų Vlado Pūtvio-Putvinskio gimnazija</t>
    </r>
  </si>
  <si>
    <t>Inta Modestas</t>
  </si>
  <si>
    <t>Bernadeta Balšaitytė</t>
  </si>
  <si>
    <t>Rūta Lembutytė</t>
  </si>
  <si>
    <t>Ukmergės r.Taujėnų gimnazija</t>
  </si>
  <si>
    <t>Raseinių r.Nemakščių Martyno Mažvydo gimnazija</t>
  </si>
  <si>
    <t>Gaisrys Lukas</t>
  </si>
  <si>
    <t>Vilkaviškio r. Gražiškių gimnazija</t>
  </si>
  <si>
    <t>Šitkauskas Alanas</t>
  </si>
  <si>
    <t>Kairys Rimantas</t>
  </si>
  <si>
    <t>Plycneris Tadas</t>
  </si>
  <si>
    <t>Povilaitis Edvardas</t>
  </si>
  <si>
    <t>Vasiliauskas Lukas</t>
  </si>
  <si>
    <t>Kazlų Rūdos sav. Plutiškių gimnazija</t>
  </si>
  <si>
    <t>Matjošaitytė Kristina</t>
  </si>
  <si>
    <t>Gurevičius Ridas</t>
  </si>
  <si>
    <t>Komisarovas Arnas</t>
  </si>
  <si>
    <t>Stalioraitis Antanas</t>
  </si>
  <si>
    <t>Stalioraitis Juozas</t>
  </si>
  <si>
    <t>Šiugždinis Rytis</t>
  </si>
  <si>
    <t>Uleckas Laurynas</t>
  </si>
  <si>
    <t>Kelmės r. Šaukėnų Vlado Pūtvio-Putvinskio gimnazija</t>
  </si>
  <si>
    <t>Šilalės r. Kvėdarnos Kazimiero Jauniaus gimnazija</t>
  </si>
  <si>
    <t>Lukošiūtė Ramunė</t>
  </si>
  <si>
    <t>Mieldažys Karolis</t>
  </si>
  <si>
    <t>Kazlauskas Darius</t>
  </si>
  <si>
    <t>Gečas Augustinas</t>
  </si>
  <si>
    <t>Tenys Kasparas</t>
  </si>
  <si>
    <t>Šiaudvytis Dovydas</t>
  </si>
  <si>
    <t>Pavilonis Gintas</t>
  </si>
  <si>
    <t>Astramskas Dovydas</t>
  </si>
  <si>
    <t>Žižys Lukas</t>
  </si>
  <si>
    <t>Martinonis Benas</t>
  </si>
  <si>
    <t>Tamošaitis Regimantas</t>
  </si>
  <si>
    <t>Tamošaitis Deivydas</t>
  </si>
  <si>
    <t>Ramoška Valentas</t>
  </si>
  <si>
    <t>Stonys Valentas</t>
  </si>
  <si>
    <t>Šinickas Juozas</t>
  </si>
  <si>
    <t>Astramskas Domantas</t>
  </si>
  <si>
    <t>Auglys Valentinas</t>
  </si>
  <si>
    <t>Bujokas Mantas</t>
  </si>
  <si>
    <t>Račkauskas Justinas</t>
  </si>
  <si>
    <t>Karvelytė Lizeta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</si>
</sst>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"/>
    <numFmt numFmtId="173" formatCode="0.0"/>
    <numFmt numFmtId="174" formatCode="[$-427]yyyy\ &quot;m.&quot;\ mmmm\ d\ &quot;d.&quot;"/>
    <numFmt numFmtId="175" formatCode="&quot;Taip&quot;;&quot;Taip&quot;;&quot;Ne&quot;"/>
    <numFmt numFmtId="176" formatCode="&quot;Teisinga&quot;;&quot;Teisinga&quot;;&quot;Klaidinga&quot;"/>
    <numFmt numFmtId="177" formatCode="[$€-2]\ ###,000_);[Red]\([$€-2]\ ###,000\)"/>
    <numFmt numFmtId="178" formatCode="[$-427]yyyy\ &quot;m&quot;\.\ mmmm\ d\ &quot;d&quot;\.\,\ dddd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4" applyNumberFormat="0" applyAlignment="0" applyProtection="0"/>
    <xf numFmtId="0" fontId="36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3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3" fontId="4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3" fontId="6" fillId="0" borderId="14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73" fontId="6" fillId="0" borderId="13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73" fontId="6" fillId="0" borderId="1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73" fontId="6" fillId="0" borderId="12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1" fontId="6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14" fontId="6" fillId="0" borderId="10" xfId="0" applyNumberFormat="1" applyFont="1" applyBorder="1" applyAlignment="1" quotePrefix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173" fontId="6" fillId="0" borderId="14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0" fontId="0" fillId="0" borderId="0" xfId="0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 quotePrefix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14" fontId="6" fillId="0" borderId="15" xfId="0" applyNumberFormat="1" applyFont="1" applyBorder="1" applyAlignment="1" quotePrefix="1">
      <alignment horizontal="center" vertical="center"/>
    </xf>
    <xf numFmtId="0" fontId="6" fillId="0" borderId="15" xfId="0" applyFont="1" applyBorder="1" applyAlignment="1">
      <alignment horizontal="left" vertical="center"/>
    </xf>
    <xf numFmtId="1" fontId="6" fillId="0" borderId="15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173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lin&#279;s_&#352;auk&#279;nai_2019-02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dov"/>
      <sheetName val="Koman_sar_V (2)"/>
      <sheetName val="Koman_sar_M"/>
      <sheetName val="Koman_sar_V"/>
      <sheetName val="M iki 63 "/>
      <sheetName val="M virš 63"/>
      <sheetName val="iki 53"/>
      <sheetName val="iki 58 "/>
      <sheetName val="Darbui"/>
      <sheetName val="iki 63"/>
      <sheetName val="iki 68"/>
      <sheetName val="iki 73"/>
      <sheetName val="iki 78"/>
      <sheetName val="iki 85"/>
      <sheetName val="85 ir daug"/>
      <sheetName val="Galutinis "/>
      <sheetName val="komandiniai"/>
      <sheetName val="koman2"/>
    </sheetNames>
    <sheetDataSet>
      <sheetData sheetId="3">
        <row r="1">
          <cell r="A1" t="str">
            <v>2018–2019 m. m. LIETUVOS MOKYKLŲ ŽAIDYNIŲ KAIMO VIETOVIŲ MOKYKLŲ </v>
          </cell>
        </row>
        <row r="2">
          <cell r="A2" t="str">
            <v>SVARSČIŲ KILNOJIMO FINALINIŲ VARŽYBŲ PROTOKOLAS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apas15"/>
  <dimension ref="A1:K38"/>
  <sheetViews>
    <sheetView view="pageLayout" workbookViewId="0" topLeftCell="A35">
      <selection activeCell="D41" sqref="D41"/>
    </sheetView>
  </sheetViews>
  <sheetFormatPr defaultColWidth="9.140625" defaultRowHeight="12.75"/>
  <cols>
    <col min="1" max="1" width="4.7109375" style="10" customWidth="1"/>
    <col min="2" max="2" width="22.00390625" style="13" customWidth="1"/>
    <col min="3" max="3" width="9.140625" style="13" customWidth="1"/>
    <col min="4" max="4" width="44.57421875" style="13" customWidth="1"/>
    <col min="5" max="5" width="8.140625" style="19" customWidth="1"/>
    <col min="6" max="6" width="9.421875" style="36" customWidth="1"/>
    <col min="7" max="7" width="6.8515625" style="10" customWidth="1"/>
    <col min="8" max="8" width="6.57421875" style="10" customWidth="1"/>
    <col min="9" max="9" width="8.28125" style="10" customWidth="1"/>
    <col min="10" max="10" width="6.00390625" style="10" customWidth="1"/>
    <col min="11" max="16384" width="9.140625" style="10" customWidth="1"/>
  </cols>
  <sheetData>
    <row r="1" spans="1:10" ht="15">
      <c r="A1" s="96" t="str">
        <f>'[1]Koman_sar_V'!A1:K1</f>
        <v>2018–2019 m. m. LIETUVOS MOKYKLŲ ŽAIDYNIŲ KAIMO VIETOVIŲ MOKYKLŲ 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5">
      <c r="A2" s="96" t="str">
        <f>'[1]Koman_sar_V'!A2:K2</f>
        <v>SVARSČIŲ KILNOJIMO FINALINIŲ VARŽYBŲ PROTOKOLAS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5">
      <c r="A3" s="1"/>
      <c r="B3" s="88"/>
      <c r="C3" s="88"/>
      <c r="D3" s="88"/>
      <c r="E3" s="88"/>
      <c r="F3" s="88"/>
      <c r="G3" s="88"/>
      <c r="H3" s="88"/>
      <c r="I3" s="88"/>
      <c r="J3" s="88"/>
    </row>
    <row r="4" spans="1:10" ht="15">
      <c r="A4" s="1"/>
      <c r="B4" s="4"/>
      <c r="C4" s="4"/>
      <c r="D4" s="4"/>
      <c r="E4" s="4"/>
      <c r="F4" s="34"/>
      <c r="G4" s="4"/>
      <c r="H4" s="1"/>
      <c r="I4" s="9"/>
      <c r="J4" s="1"/>
    </row>
    <row r="5" spans="1:10" ht="15">
      <c r="A5" s="2"/>
      <c r="B5" s="98" t="s">
        <v>53</v>
      </c>
      <c r="C5" s="98"/>
      <c r="D5" s="99"/>
      <c r="E5" s="1"/>
      <c r="F5" s="32"/>
      <c r="G5" s="1"/>
      <c r="H5" s="100" t="s">
        <v>54</v>
      </c>
      <c r="I5" s="100"/>
      <c r="J5" s="100"/>
    </row>
    <row r="6" spans="1:10" ht="15">
      <c r="A6" s="2"/>
      <c r="B6" s="16"/>
      <c r="C6" s="16"/>
      <c r="D6" s="17"/>
      <c r="E6" s="1"/>
      <c r="F6" s="32"/>
      <c r="G6" s="1"/>
      <c r="H6" s="18"/>
      <c r="I6" s="18"/>
      <c r="J6" s="18"/>
    </row>
    <row r="7" spans="1:10" ht="15">
      <c r="A7" s="2"/>
      <c r="B7" s="16"/>
      <c r="C7" s="16"/>
      <c r="D7" s="17"/>
      <c r="E7" s="1"/>
      <c r="F7" s="32"/>
      <c r="G7" s="1"/>
      <c r="H7" s="2"/>
      <c r="I7" s="18"/>
      <c r="J7" s="18"/>
    </row>
    <row r="8" spans="1:10" ht="46.5" customHeight="1">
      <c r="A8" s="5" t="s">
        <v>0</v>
      </c>
      <c r="B8" s="24" t="s">
        <v>1</v>
      </c>
      <c r="C8" s="5" t="s">
        <v>12</v>
      </c>
      <c r="D8" s="8" t="s">
        <v>6</v>
      </c>
      <c r="E8" s="7" t="s">
        <v>8</v>
      </c>
      <c r="F8" s="33" t="s">
        <v>13</v>
      </c>
      <c r="G8" s="30" t="s">
        <v>2</v>
      </c>
      <c r="H8" s="5" t="s">
        <v>7</v>
      </c>
      <c r="I8" s="31" t="s">
        <v>3</v>
      </c>
      <c r="J8" s="8" t="s">
        <v>4</v>
      </c>
    </row>
    <row r="9" spans="1:11" ht="18" customHeight="1">
      <c r="A9" s="91" t="s">
        <v>40</v>
      </c>
      <c r="B9" s="52" t="s">
        <v>28</v>
      </c>
      <c r="C9" s="102" t="s">
        <v>19</v>
      </c>
      <c r="D9" s="29" t="s">
        <v>25</v>
      </c>
      <c r="E9" s="39">
        <v>56</v>
      </c>
      <c r="F9" s="40">
        <v>12</v>
      </c>
      <c r="G9" s="26"/>
      <c r="H9" s="26">
        <v>200</v>
      </c>
      <c r="I9" s="27">
        <f aca="true" t="shared" si="0" ref="I9:I14">IF(F9=16,H9,H9/2)</f>
        <v>100</v>
      </c>
      <c r="J9" s="26">
        <v>1</v>
      </c>
      <c r="K9" s="41"/>
    </row>
    <row r="10" spans="1:11" ht="18" customHeight="1">
      <c r="A10" s="92"/>
      <c r="B10" s="52" t="s">
        <v>57</v>
      </c>
      <c r="C10" s="75" t="s">
        <v>18</v>
      </c>
      <c r="D10" s="29" t="s">
        <v>60</v>
      </c>
      <c r="E10" s="39">
        <v>57</v>
      </c>
      <c r="F10" s="51">
        <v>12</v>
      </c>
      <c r="G10" s="26"/>
      <c r="H10" s="26">
        <v>81</v>
      </c>
      <c r="I10" s="27">
        <f t="shared" si="0"/>
        <v>40.5</v>
      </c>
      <c r="J10" s="26">
        <v>2</v>
      </c>
      <c r="K10" s="41"/>
    </row>
    <row r="11" spans="1:11" ht="18" customHeight="1" thickBot="1">
      <c r="A11" s="93"/>
      <c r="B11" s="82" t="s">
        <v>97</v>
      </c>
      <c r="C11" s="104" t="s">
        <v>19</v>
      </c>
      <c r="D11" s="44" t="s">
        <v>60</v>
      </c>
      <c r="E11" s="50">
        <v>55.9</v>
      </c>
      <c r="F11" s="67">
        <v>12</v>
      </c>
      <c r="G11" s="46"/>
      <c r="H11" s="46">
        <v>70</v>
      </c>
      <c r="I11" s="54">
        <f t="shared" si="0"/>
        <v>35</v>
      </c>
      <c r="J11" s="46">
        <v>3</v>
      </c>
      <c r="K11" s="41"/>
    </row>
    <row r="12" spans="1:11" ht="18" customHeight="1">
      <c r="A12" s="94" t="s">
        <v>51</v>
      </c>
      <c r="B12" s="45" t="s">
        <v>78</v>
      </c>
      <c r="C12" s="105" t="s">
        <v>19</v>
      </c>
      <c r="D12" s="45" t="s">
        <v>25</v>
      </c>
      <c r="E12" s="48">
        <v>71.7</v>
      </c>
      <c r="F12" s="58">
        <v>16</v>
      </c>
      <c r="G12" s="47"/>
      <c r="H12" s="47">
        <v>88</v>
      </c>
      <c r="I12" s="53">
        <f t="shared" si="0"/>
        <v>88</v>
      </c>
      <c r="J12" s="47">
        <v>1</v>
      </c>
      <c r="K12" s="41"/>
    </row>
    <row r="13" spans="1:10" ht="18" customHeight="1">
      <c r="A13" s="92"/>
      <c r="B13" s="29" t="s">
        <v>24</v>
      </c>
      <c r="C13" s="102" t="s">
        <v>18</v>
      </c>
      <c r="D13" s="29" t="s">
        <v>76</v>
      </c>
      <c r="E13" s="39">
        <v>72.9</v>
      </c>
      <c r="F13" s="49">
        <v>16</v>
      </c>
      <c r="G13" s="26"/>
      <c r="H13" s="26">
        <v>82</v>
      </c>
      <c r="I13" s="27">
        <f t="shared" si="0"/>
        <v>82</v>
      </c>
      <c r="J13" s="26">
        <v>2</v>
      </c>
    </row>
    <row r="14" spans="1:11" ht="18" customHeight="1" thickBot="1">
      <c r="A14" s="93"/>
      <c r="B14" s="82" t="s">
        <v>58</v>
      </c>
      <c r="C14" s="104" t="s">
        <v>16</v>
      </c>
      <c r="D14" s="44" t="s">
        <v>60</v>
      </c>
      <c r="E14" s="46">
        <v>66.1</v>
      </c>
      <c r="F14" s="67">
        <v>16</v>
      </c>
      <c r="G14" s="46"/>
      <c r="H14" s="46">
        <v>70</v>
      </c>
      <c r="I14" s="54">
        <f t="shared" si="0"/>
        <v>70</v>
      </c>
      <c r="J14" s="46">
        <v>3</v>
      </c>
      <c r="K14" s="41"/>
    </row>
    <row r="15" spans="1:11" ht="18" customHeight="1">
      <c r="A15" s="94" t="s">
        <v>41</v>
      </c>
      <c r="B15" s="45" t="s">
        <v>26</v>
      </c>
      <c r="C15" s="47">
        <v>2004</v>
      </c>
      <c r="D15" s="45" t="s">
        <v>25</v>
      </c>
      <c r="E15" s="48">
        <v>52.1</v>
      </c>
      <c r="F15" s="56">
        <v>16</v>
      </c>
      <c r="G15" s="47">
        <v>60</v>
      </c>
      <c r="H15" s="47">
        <v>111</v>
      </c>
      <c r="I15" s="53">
        <f aca="true" t="shared" si="1" ref="I15:I35">IF(F15=24,G15*2+H15,G15+H15/2)</f>
        <v>115.5</v>
      </c>
      <c r="J15" s="71">
        <v>1</v>
      </c>
      <c r="K15" s="41"/>
    </row>
    <row r="16" spans="1:11" ht="18" customHeight="1">
      <c r="A16" s="92"/>
      <c r="B16" s="52" t="s">
        <v>88</v>
      </c>
      <c r="C16" s="75" t="s">
        <v>18</v>
      </c>
      <c r="D16" s="29" t="s">
        <v>60</v>
      </c>
      <c r="E16" s="39">
        <v>51.4</v>
      </c>
      <c r="F16" s="40">
        <v>16</v>
      </c>
      <c r="G16" s="26">
        <v>13</v>
      </c>
      <c r="H16" s="26">
        <v>58</v>
      </c>
      <c r="I16" s="27">
        <f t="shared" si="1"/>
        <v>42</v>
      </c>
      <c r="J16" s="26">
        <v>2</v>
      </c>
      <c r="K16" s="41"/>
    </row>
    <row r="17" spans="1:11" ht="15.75" thickBot="1">
      <c r="A17" s="93"/>
      <c r="B17" s="44" t="s">
        <v>50</v>
      </c>
      <c r="C17" s="103" t="s">
        <v>19</v>
      </c>
      <c r="D17" s="44" t="s">
        <v>77</v>
      </c>
      <c r="E17" s="83">
        <v>49.7</v>
      </c>
      <c r="F17" s="83">
        <v>16</v>
      </c>
      <c r="G17" s="46">
        <v>13</v>
      </c>
      <c r="H17" s="46">
        <v>53</v>
      </c>
      <c r="I17" s="54">
        <f t="shared" si="1"/>
        <v>39.5</v>
      </c>
      <c r="J17" s="46">
        <v>3</v>
      </c>
      <c r="K17" s="41"/>
    </row>
    <row r="18" spans="1:11" ht="15">
      <c r="A18" s="94" t="s">
        <v>42</v>
      </c>
      <c r="B18" s="45" t="s">
        <v>84</v>
      </c>
      <c r="C18" s="47">
        <v>2000</v>
      </c>
      <c r="D18" s="45" t="s">
        <v>59</v>
      </c>
      <c r="E18" s="48">
        <v>53.6</v>
      </c>
      <c r="F18" s="56">
        <v>16</v>
      </c>
      <c r="G18" s="47">
        <v>20</v>
      </c>
      <c r="H18" s="47">
        <v>88</v>
      </c>
      <c r="I18" s="53">
        <f t="shared" si="1"/>
        <v>64</v>
      </c>
      <c r="J18" s="47">
        <v>1</v>
      </c>
      <c r="K18" s="41"/>
    </row>
    <row r="19" spans="1:11" ht="15">
      <c r="A19" s="92"/>
      <c r="B19" s="29" t="s">
        <v>29</v>
      </c>
      <c r="C19" s="102" t="s">
        <v>18</v>
      </c>
      <c r="D19" s="29" t="s">
        <v>76</v>
      </c>
      <c r="E19" s="39">
        <v>53.8</v>
      </c>
      <c r="F19" s="43">
        <v>16</v>
      </c>
      <c r="G19" s="26">
        <v>22</v>
      </c>
      <c r="H19" s="26">
        <v>80</v>
      </c>
      <c r="I19" s="27">
        <f t="shared" si="1"/>
        <v>62</v>
      </c>
      <c r="J19" s="26">
        <v>2</v>
      </c>
      <c r="K19" s="41"/>
    </row>
    <row r="20" spans="1:11" ht="15.75" thickBot="1">
      <c r="A20" s="93"/>
      <c r="B20" s="44" t="s">
        <v>82</v>
      </c>
      <c r="C20" s="103" t="s">
        <v>19</v>
      </c>
      <c r="D20" s="44" t="s">
        <v>77</v>
      </c>
      <c r="E20" s="50">
        <v>56</v>
      </c>
      <c r="F20" s="83">
        <v>16</v>
      </c>
      <c r="G20" s="46">
        <v>10</v>
      </c>
      <c r="H20" s="80">
        <v>100</v>
      </c>
      <c r="I20" s="54">
        <f t="shared" si="1"/>
        <v>60</v>
      </c>
      <c r="J20" s="46">
        <v>3</v>
      </c>
      <c r="K20" s="41"/>
    </row>
    <row r="21" spans="1:11" ht="15">
      <c r="A21" s="94" t="s">
        <v>43</v>
      </c>
      <c r="B21" s="45" t="s">
        <v>22</v>
      </c>
      <c r="C21" s="47" t="s">
        <v>16</v>
      </c>
      <c r="D21" s="45" t="s">
        <v>76</v>
      </c>
      <c r="E21" s="48">
        <v>62.6</v>
      </c>
      <c r="F21" s="72">
        <v>16</v>
      </c>
      <c r="G21" s="47">
        <v>103</v>
      </c>
      <c r="H21" s="47">
        <v>112</v>
      </c>
      <c r="I21" s="53">
        <f t="shared" si="1"/>
        <v>159</v>
      </c>
      <c r="J21" s="47">
        <v>1</v>
      </c>
      <c r="K21" s="41"/>
    </row>
    <row r="22" spans="1:11" ht="15">
      <c r="A22" s="92"/>
      <c r="B22" s="29" t="s">
        <v>65</v>
      </c>
      <c r="C22" s="102" t="s">
        <v>16</v>
      </c>
      <c r="D22" s="29" t="s">
        <v>62</v>
      </c>
      <c r="E22" s="42">
        <v>63</v>
      </c>
      <c r="F22" s="51">
        <v>16</v>
      </c>
      <c r="G22" s="26">
        <v>67</v>
      </c>
      <c r="H22" s="26">
        <v>147</v>
      </c>
      <c r="I22" s="27">
        <f t="shared" si="1"/>
        <v>140.5</v>
      </c>
      <c r="J22" s="26">
        <v>2</v>
      </c>
      <c r="K22" s="41"/>
    </row>
    <row r="23" spans="1:11" ht="15.75" thickBot="1">
      <c r="A23" s="93"/>
      <c r="B23" s="44" t="s">
        <v>32</v>
      </c>
      <c r="C23" s="103" t="s">
        <v>19</v>
      </c>
      <c r="D23" s="44" t="s">
        <v>77</v>
      </c>
      <c r="E23" s="57">
        <v>62.6</v>
      </c>
      <c r="F23" s="83">
        <v>16</v>
      </c>
      <c r="G23" s="80">
        <v>38</v>
      </c>
      <c r="H23" s="80">
        <v>123</v>
      </c>
      <c r="I23" s="54">
        <f t="shared" si="1"/>
        <v>99.5</v>
      </c>
      <c r="J23" s="46">
        <v>3</v>
      </c>
      <c r="K23" s="41"/>
    </row>
    <row r="24" spans="1:11" ht="15">
      <c r="A24" s="94" t="s">
        <v>52</v>
      </c>
      <c r="B24" s="45" t="s">
        <v>33</v>
      </c>
      <c r="C24" s="105" t="s">
        <v>18</v>
      </c>
      <c r="D24" s="45" t="s">
        <v>77</v>
      </c>
      <c r="E24" s="48">
        <v>65.3</v>
      </c>
      <c r="F24" s="81">
        <v>16</v>
      </c>
      <c r="G24" s="84">
        <v>91</v>
      </c>
      <c r="H24" s="84">
        <v>181</v>
      </c>
      <c r="I24" s="53">
        <f t="shared" si="1"/>
        <v>181.5</v>
      </c>
      <c r="J24" s="47">
        <v>1</v>
      </c>
      <c r="K24" s="41"/>
    </row>
    <row r="25" spans="1:11" ht="15">
      <c r="A25" s="92"/>
      <c r="B25" s="29" t="s">
        <v>87</v>
      </c>
      <c r="C25" s="26">
        <v>2000</v>
      </c>
      <c r="D25" s="29" t="s">
        <v>59</v>
      </c>
      <c r="E25" s="42">
        <v>67.7</v>
      </c>
      <c r="F25" s="51">
        <v>16</v>
      </c>
      <c r="G25" s="55">
        <v>60</v>
      </c>
      <c r="H25" s="55">
        <v>156</v>
      </c>
      <c r="I25" s="27">
        <f t="shared" si="1"/>
        <v>138</v>
      </c>
      <c r="J25" s="26">
        <v>2</v>
      </c>
      <c r="K25" s="41"/>
    </row>
    <row r="26" spans="1:11" ht="15.75" thickBot="1">
      <c r="A26" s="93"/>
      <c r="B26" s="44" t="s">
        <v>86</v>
      </c>
      <c r="C26" s="46">
        <v>2001</v>
      </c>
      <c r="D26" s="44" t="s">
        <v>59</v>
      </c>
      <c r="E26" s="50">
        <v>64.8</v>
      </c>
      <c r="F26" s="67">
        <v>16</v>
      </c>
      <c r="G26" s="46">
        <v>65</v>
      </c>
      <c r="H26" s="46">
        <v>132</v>
      </c>
      <c r="I26" s="54">
        <f t="shared" si="1"/>
        <v>131</v>
      </c>
      <c r="J26" s="46">
        <v>3</v>
      </c>
      <c r="K26" s="41"/>
    </row>
    <row r="27" spans="1:11" ht="15">
      <c r="A27" s="94" t="s">
        <v>44</v>
      </c>
      <c r="B27" s="45" t="s">
        <v>94</v>
      </c>
      <c r="C27" s="47">
        <v>2000</v>
      </c>
      <c r="D27" s="45" t="s">
        <v>59</v>
      </c>
      <c r="E27" s="48">
        <v>70.7</v>
      </c>
      <c r="F27" s="56">
        <v>16</v>
      </c>
      <c r="G27" s="47">
        <v>114</v>
      </c>
      <c r="H27" s="47">
        <v>222</v>
      </c>
      <c r="I27" s="53">
        <f t="shared" si="1"/>
        <v>225</v>
      </c>
      <c r="J27" s="47">
        <v>1</v>
      </c>
      <c r="K27" s="41"/>
    </row>
    <row r="28" spans="1:11" ht="15">
      <c r="A28" s="92"/>
      <c r="B28" s="29" t="s">
        <v>49</v>
      </c>
      <c r="C28" s="26">
        <v>2002</v>
      </c>
      <c r="D28" s="29" t="s">
        <v>25</v>
      </c>
      <c r="E28" s="59">
        <v>70.9</v>
      </c>
      <c r="F28" s="59">
        <v>16</v>
      </c>
      <c r="G28" s="26">
        <v>92</v>
      </c>
      <c r="H28" s="26">
        <v>201</v>
      </c>
      <c r="I28" s="27">
        <f t="shared" si="1"/>
        <v>192.5</v>
      </c>
      <c r="J28" s="26">
        <v>2</v>
      </c>
      <c r="K28" s="41"/>
    </row>
    <row r="29" spans="1:11" ht="15.75" thickBot="1">
      <c r="A29" s="93"/>
      <c r="B29" s="44" t="s">
        <v>83</v>
      </c>
      <c r="C29" s="103" t="s">
        <v>16</v>
      </c>
      <c r="D29" s="44" t="s">
        <v>77</v>
      </c>
      <c r="E29" s="50">
        <v>68.3</v>
      </c>
      <c r="F29" s="83">
        <v>16</v>
      </c>
      <c r="G29" s="46">
        <v>82</v>
      </c>
      <c r="H29" s="46">
        <v>198</v>
      </c>
      <c r="I29" s="54">
        <f t="shared" si="1"/>
        <v>181</v>
      </c>
      <c r="J29" s="46">
        <v>3</v>
      </c>
      <c r="K29" s="41"/>
    </row>
    <row r="30" spans="1:11" ht="15">
      <c r="A30" s="94" t="s">
        <v>45</v>
      </c>
      <c r="B30" s="109" t="s">
        <v>81</v>
      </c>
      <c r="C30" s="112" t="s">
        <v>18</v>
      </c>
      <c r="D30" s="109" t="s">
        <v>77</v>
      </c>
      <c r="E30" s="113">
        <v>77.2</v>
      </c>
      <c r="F30" s="114">
        <v>16</v>
      </c>
      <c r="G30" s="71">
        <v>105</v>
      </c>
      <c r="H30" s="71">
        <v>169</v>
      </c>
      <c r="I30" s="111">
        <f t="shared" si="1"/>
        <v>189.5</v>
      </c>
      <c r="J30" s="71">
        <v>1</v>
      </c>
      <c r="K30" s="41"/>
    </row>
    <row r="31" spans="1:11" ht="15">
      <c r="A31" s="92"/>
      <c r="B31" s="29" t="s">
        <v>56</v>
      </c>
      <c r="C31" s="26">
        <v>2000</v>
      </c>
      <c r="D31" s="29" t="s">
        <v>25</v>
      </c>
      <c r="E31" s="59">
        <v>73.1</v>
      </c>
      <c r="F31" s="59">
        <v>16</v>
      </c>
      <c r="G31" s="26">
        <v>55</v>
      </c>
      <c r="H31" s="26">
        <v>162</v>
      </c>
      <c r="I31" s="27">
        <f t="shared" si="1"/>
        <v>136</v>
      </c>
      <c r="J31" s="26">
        <v>2</v>
      </c>
      <c r="K31" s="41"/>
    </row>
    <row r="32" spans="1:11" ht="15.75" thickBot="1">
      <c r="A32" s="93"/>
      <c r="B32" s="85" t="s">
        <v>93</v>
      </c>
      <c r="C32" s="46">
        <v>2001</v>
      </c>
      <c r="D32" s="44" t="s">
        <v>59</v>
      </c>
      <c r="E32" s="57">
        <v>77.9</v>
      </c>
      <c r="F32" s="67">
        <v>16</v>
      </c>
      <c r="G32" s="46">
        <v>85</v>
      </c>
      <c r="H32" s="46">
        <v>80</v>
      </c>
      <c r="I32" s="54">
        <f t="shared" si="1"/>
        <v>125</v>
      </c>
      <c r="J32" s="46">
        <v>3</v>
      </c>
      <c r="K32" s="41"/>
    </row>
    <row r="33" spans="1:11" ht="15">
      <c r="A33" s="94" t="s">
        <v>46</v>
      </c>
      <c r="B33" s="107" t="s">
        <v>92</v>
      </c>
      <c r="C33" s="108" t="s">
        <v>18</v>
      </c>
      <c r="D33" s="109" t="s">
        <v>60</v>
      </c>
      <c r="E33" s="71">
        <v>83.1</v>
      </c>
      <c r="F33" s="110">
        <v>16</v>
      </c>
      <c r="G33" s="71">
        <v>110</v>
      </c>
      <c r="H33" s="71">
        <v>160</v>
      </c>
      <c r="I33" s="111">
        <f t="shared" si="1"/>
        <v>190</v>
      </c>
      <c r="J33" s="71">
        <v>1</v>
      </c>
      <c r="K33" s="41"/>
    </row>
    <row r="34" spans="1:11" ht="15">
      <c r="A34" s="92"/>
      <c r="B34" s="29" t="s">
        <v>23</v>
      </c>
      <c r="C34" s="26" t="s">
        <v>18</v>
      </c>
      <c r="D34" s="29" t="s">
        <v>76</v>
      </c>
      <c r="E34" s="39">
        <v>80.9</v>
      </c>
      <c r="F34" s="51">
        <v>16</v>
      </c>
      <c r="G34" s="26">
        <v>70</v>
      </c>
      <c r="H34" s="26">
        <v>198</v>
      </c>
      <c r="I34" s="27">
        <f t="shared" si="1"/>
        <v>169</v>
      </c>
      <c r="J34" s="26">
        <v>2</v>
      </c>
      <c r="K34" s="41"/>
    </row>
    <row r="35" spans="1:11" ht="15.75" thickBot="1">
      <c r="A35" s="93"/>
      <c r="B35" s="44" t="s">
        <v>34</v>
      </c>
      <c r="C35" s="103" t="s">
        <v>17</v>
      </c>
      <c r="D35" s="44" t="s">
        <v>77</v>
      </c>
      <c r="E35" s="50">
        <v>80.1</v>
      </c>
      <c r="F35" s="83">
        <v>16</v>
      </c>
      <c r="G35" s="46">
        <v>88</v>
      </c>
      <c r="H35" s="46">
        <v>149</v>
      </c>
      <c r="I35" s="54">
        <f t="shared" si="1"/>
        <v>162.5</v>
      </c>
      <c r="J35" s="46">
        <v>3</v>
      </c>
      <c r="K35" s="41"/>
    </row>
    <row r="36" spans="1:10" ht="15">
      <c r="A36" s="92" t="s">
        <v>47</v>
      </c>
      <c r="B36" s="45" t="s">
        <v>21</v>
      </c>
      <c r="C36" s="47" t="s">
        <v>16</v>
      </c>
      <c r="D36" s="45" t="s">
        <v>76</v>
      </c>
      <c r="E36" s="48">
        <v>86.9</v>
      </c>
      <c r="F36" s="56">
        <v>24</v>
      </c>
      <c r="G36" s="47">
        <v>90</v>
      </c>
      <c r="H36" s="47">
        <v>102</v>
      </c>
      <c r="I36" s="53">
        <f>IF(F36=24,G36*2+H36,G36+H36/2)</f>
        <v>282</v>
      </c>
      <c r="J36" s="47">
        <v>1</v>
      </c>
    </row>
    <row r="37" spans="1:10" ht="15">
      <c r="A37" s="92"/>
      <c r="B37" s="29" t="s">
        <v>27</v>
      </c>
      <c r="C37" s="26">
        <v>2000</v>
      </c>
      <c r="D37" s="29" t="s">
        <v>25</v>
      </c>
      <c r="E37" s="39">
        <v>104.8</v>
      </c>
      <c r="F37" s="51">
        <v>24</v>
      </c>
      <c r="G37" s="55">
        <v>70</v>
      </c>
      <c r="H37" s="26">
        <v>111</v>
      </c>
      <c r="I37" s="27">
        <f>IF(F37=24,G37*2+H37,G37+H37/2)</f>
        <v>251</v>
      </c>
      <c r="J37" s="26">
        <v>2</v>
      </c>
    </row>
    <row r="38" spans="1:10" ht="15">
      <c r="A38" s="95"/>
      <c r="B38" s="52" t="s">
        <v>31</v>
      </c>
      <c r="C38" s="102" t="s">
        <v>18</v>
      </c>
      <c r="D38" s="29" t="s">
        <v>76</v>
      </c>
      <c r="E38" s="26">
        <v>92.3</v>
      </c>
      <c r="F38" s="51">
        <v>16</v>
      </c>
      <c r="G38" s="26">
        <v>71</v>
      </c>
      <c r="H38" s="26">
        <v>91</v>
      </c>
      <c r="I38" s="27">
        <f>IF(F38=24,G38*2+H38,G38+H38/2)</f>
        <v>116.5</v>
      </c>
      <c r="J38" s="26">
        <v>3</v>
      </c>
    </row>
  </sheetData>
  <sheetProtection/>
  <mergeCells count="14">
    <mergeCell ref="A1:J1"/>
    <mergeCell ref="A2:J2"/>
    <mergeCell ref="B5:D5"/>
    <mergeCell ref="H5:J5"/>
    <mergeCell ref="A9:A11"/>
    <mergeCell ref="A12:A14"/>
    <mergeCell ref="A15:A17"/>
    <mergeCell ref="A18:A20"/>
    <mergeCell ref="A36:A38"/>
    <mergeCell ref="A21:A23"/>
    <mergeCell ref="A24:A26"/>
    <mergeCell ref="A27:A29"/>
    <mergeCell ref="A30:A32"/>
    <mergeCell ref="A33:A3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apas23"/>
  <dimension ref="A1:T76"/>
  <sheetViews>
    <sheetView workbookViewId="0" topLeftCell="A1">
      <selection activeCell="N7" sqref="N7"/>
    </sheetView>
  </sheetViews>
  <sheetFormatPr defaultColWidth="9.140625" defaultRowHeight="12.75"/>
  <cols>
    <col min="1" max="1" width="4.00390625" style="10" customWidth="1"/>
    <col min="2" max="2" width="18.7109375" style="13" customWidth="1"/>
    <col min="3" max="3" width="7.7109375" style="13" customWidth="1"/>
    <col min="4" max="4" width="44.57421875" style="13" customWidth="1"/>
    <col min="5" max="5" width="6.8515625" style="19" customWidth="1"/>
    <col min="6" max="6" width="8.140625" style="36" customWidth="1"/>
    <col min="7" max="8" width="6.57421875" style="10" customWidth="1"/>
    <col min="9" max="9" width="8.28125" style="10" customWidth="1"/>
    <col min="10" max="10" width="6.00390625" style="10" customWidth="1"/>
    <col min="11" max="11" width="8.140625" style="10" customWidth="1"/>
    <col min="12" max="16384" width="9.140625" style="10" customWidth="1"/>
  </cols>
  <sheetData>
    <row r="1" spans="1:11" s="1" customFormat="1" ht="19.5" customHeight="1">
      <c r="A1" s="96" t="str">
        <f>'[1]Koman_sar_V'!A1:K1</f>
        <v>2018–2019 m. m. LIETUVOS MOKYKLŲ ŽAIDYNIŲ KAIMO VIETOVIŲ MOKYKLŲ 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s="1" customFormat="1" ht="18.75" customHeight="1">
      <c r="A2" s="96" t="str">
        <f>'[1]Koman_sar_V'!A2:K2</f>
        <v>SVARSČIŲ KILNOJIMO FINALINIŲ VARŽYBŲ PROTOKOLAS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8" customHeight="1">
      <c r="A3" s="1"/>
      <c r="B3" s="4"/>
      <c r="C3" s="4"/>
      <c r="D3" s="4"/>
      <c r="E3" s="4"/>
      <c r="F3" s="34"/>
      <c r="G3" s="4"/>
      <c r="H3" s="1"/>
      <c r="I3" s="9"/>
      <c r="J3" s="1"/>
      <c r="K3" s="1"/>
    </row>
    <row r="4" spans="1:11" ht="18" customHeight="1">
      <c r="A4" s="2"/>
      <c r="B4" s="98" t="s">
        <v>53</v>
      </c>
      <c r="C4" s="98"/>
      <c r="D4" s="99"/>
      <c r="E4" s="1"/>
      <c r="F4" s="32"/>
      <c r="G4" s="1"/>
      <c r="H4" s="2"/>
      <c r="I4" s="100" t="s">
        <v>54</v>
      </c>
      <c r="J4" s="100"/>
      <c r="K4" s="100"/>
    </row>
    <row r="5" spans="1:11" ht="18" customHeight="1">
      <c r="A5" s="2"/>
      <c r="B5" s="16"/>
      <c r="C5" s="16"/>
      <c r="D5" s="17"/>
      <c r="E5" s="1"/>
      <c r="F5" s="32"/>
      <c r="G5" s="1"/>
      <c r="H5" s="2"/>
      <c r="I5" s="18"/>
      <c r="J5" s="1"/>
      <c r="K5" s="1"/>
    </row>
    <row r="6" spans="1:11" ht="46.5" customHeight="1">
      <c r="A6" s="59" t="s">
        <v>0</v>
      </c>
      <c r="B6" s="60" t="s">
        <v>1</v>
      </c>
      <c r="C6" s="59" t="s">
        <v>12</v>
      </c>
      <c r="D6" s="26" t="s">
        <v>6</v>
      </c>
      <c r="E6" s="62" t="s">
        <v>8</v>
      </c>
      <c r="F6" s="65" t="s">
        <v>13</v>
      </c>
      <c r="G6" s="63" t="s">
        <v>2</v>
      </c>
      <c r="H6" s="59" t="s">
        <v>7</v>
      </c>
      <c r="I6" s="64" t="s">
        <v>3</v>
      </c>
      <c r="J6" s="26" t="s">
        <v>4</v>
      </c>
      <c r="K6" s="26" t="s">
        <v>5</v>
      </c>
    </row>
    <row r="7" spans="1:12" ht="18" customHeight="1">
      <c r="A7" s="26">
        <v>1</v>
      </c>
      <c r="B7" s="52" t="s">
        <v>28</v>
      </c>
      <c r="C7" s="102" t="s">
        <v>19</v>
      </c>
      <c r="D7" s="29" t="s">
        <v>25</v>
      </c>
      <c r="E7" s="39">
        <v>56</v>
      </c>
      <c r="F7" s="40">
        <v>12</v>
      </c>
      <c r="G7" s="26"/>
      <c r="H7" s="26">
        <v>200</v>
      </c>
      <c r="I7" s="27">
        <f>IF(F7=16,H7,H7/2)</f>
        <v>100</v>
      </c>
      <c r="J7" s="26">
        <v>1</v>
      </c>
      <c r="K7" s="28">
        <f aca="true" t="shared" si="0" ref="K7:K14">IF(J7=1,19,IF(J7=2,17,IF(J7=3,15,17-J7)))</f>
        <v>19</v>
      </c>
      <c r="L7" s="41"/>
    </row>
    <row r="8" spans="1:12" ht="18" customHeight="1">
      <c r="A8" s="26">
        <v>2</v>
      </c>
      <c r="B8" s="29" t="s">
        <v>78</v>
      </c>
      <c r="C8" s="102" t="s">
        <v>19</v>
      </c>
      <c r="D8" s="29" t="s">
        <v>25</v>
      </c>
      <c r="E8" s="39">
        <v>71.7</v>
      </c>
      <c r="F8" s="49">
        <v>16</v>
      </c>
      <c r="G8" s="26"/>
      <c r="H8" s="26">
        <v>88</v>
      </c>
      <c r="I8" s="27">
        <f>IF(F8=16,H8,H8/2)</f>
        <v>88</v>
      </c>
      <c r="J8" s="26">
        <v>1</v>
      </c>
      <c r="K8" s="28">
        <f t="shared" si="0"/>
        <v>19</v>
      </c>
      <c r="L8" s="41"/>
    </row>
    <row r="9" spans="1:12" ht="18" customHeight="1">
      <c r="A9" s="26">
        <v>3</v>
      </c>
      <c r="B9" s="45" t="s">
        <v>26</v>
      </c>
      <c r="C9" s="47">
        <v>2004</v>
      </c>
      <c r="D9" s="45" t="s">
        <v>25</v>
      </c>
      <c r="E9" s="48">
        <v>52.1</v>
      </c>
      <c r="F9" s="56">
        <v>16</v>
      </c>
      <c r="G9" s="47">
        <v>60</v>
      </c>
      <c r="H9" s="47">
        <v>111</v>
      </c>
      <c r="I9" s="27">
        <f aca="true" t="shared" si="1" ref="I9:I14">IF(F9=24,G9*2+H9,G9+H9/2)</f>
        <v>115.5</v>
      </c>
      <c r="J9" s="26">
        <v>1</v>
      </c>
      <c r="K9" s="61">
        <f t="shared" si="0"/>
        <v>19</v>
      </c>
      <c r="L9" s="41"/>
    </row>
    <row r="10" spans="1:20" ht="18" customHeight="1">
      <c r="A10" s="26">
        <v>4</v>
      </c>
      <c r="B10" s="29" t="s">
        <v>49</v>
      </c>
      <c r="C10" s="26">
        <v>2002</v>
      </c>
      <c r="D10" s="29" t="s">
        <v>25</v>
      </c>
      <c r="E10" s="59">
        <v>70.9</v>
      </c>
      <c r="F10" s="59">
        <v>16</v>
      </c>
      <c r="G10" s="26">
        <v>92</v>
      </c>
      <c r="H10" s="26">
        <v>201</v>
      </c>
      <c r="I10" s="27">
        <f t="shared" si="1"/>
        <v>192.5</v>
      </c>
      <c r="J10" s="26">
        <v>2</v>
      </c>
      <c r="K10" s="61">
        <f t="shared" si="0"/>
        <v>17</v>
      </c>
      <c r="L10" s="41"/>
      <c r="R10" s="100"/>
      <c r="S10" s="100"/>
      <c r="T10" s="100"/>
    </row>
    <row r="11" spans="1:11" ht="18" customHeight="1">
      <c r="A11" s="26">
        <v>5</v>
      </c>
      <c r="B11" s="29" t="s">
        <v>56</v>
      </c>
      <c r="C11" s="26">
        <v>2000</v>
      </c>
      <c r="D11" s="29" t="s">
        <v>25</v>
      </c>
      <c r="E11" s="59">
        <v>73.1</v>
      </c>
      <c r="F11" s="59">
        <v>16</v>
      </c>
      <c r="G11" s="26">
        <v>55</v>
      </c>
      <c r="H11" s="26">
        <v>162</v>
      </c>
      <c r="I11" s="27">
        <f t="shared" si="1"/>
        <v>136</v>
      </c>
      <c r="J11" s="26">
        <v>2</v>
      </c>
      <c r="K11" s="61">
        <f t="shared" si="0"/>
        <v>17</v>
      </c>
    </row>
    <row r="12" spans="1:11" ht="18" customHeight="1">
      <c r="A12" s="26">
        <v>6</v>
      </c>
      <c r="B12" s="29" t="s">
        <v>27</v>
      </c>
      <c r="C12" s="26">
        <v>2000</v>
      </c>
      <c r="D12" s="29" t="s">
        <v>25</v>
      </c>
      <c r="E12" s="39">
        <v>104.8</v>
      </c>
      <c r="F12" s="51">
        <v>24</v>
      </c>
      <c r="G12" s="55">
        <v>70</v>
      </c>
      <c r="H12" s="26">
        <v>111</v>
      </c>
      <c r="I12" s="27">
        <f t="shared" si="1"/>
        <v>251</v>
      </c>
      <c r="J12" s="26">
        <v>2</v>
      </c>
      <c r="K12" s="28">
        <f t="shared" si="0"/>
        <v>17</v>
      </c>
    </row>
    <row r="13" spans="1:12" ht="18" customHeight="1" thickBot="1">
      <c r="A13" s="46">
        <v>7</v>
      </c>
      <c r="B13" s="44" t="s">
        <v>48</v>
      </c>
      <c r="C13" s="46">
        <v>2005</v>
      </c>
      <c r="D13" s="44" t="s">
        <v>25</v>
      </c>
      <c r="E13" s="83">
        <v>67.9</v>
      </c>
      <c r="F13" s="83">
        <v>16</v>
      </c>
      <c r="G13" s="46">
        <v>33</v>
      </c>
      <c r="H13" s="46">
        <v>85</v>
      </c>
      <c r="I13" s="54">
        <f t="shared" si="1"/>
        <v>75.5</v>
      </c>
      <c r="J13" s="46">
        <v>7</v>
      </c>
      <c r="K13" s="66">
        <f t="shared" si="0"/>
        <v>10</v>
      </c>
      <c r="L13" s="41">
        <v>108</v>
      </c>
    </row>
    <row r="14" spans="1:17" ht="18" customHeight="1">
      <c r="A14" s="47">
        <v>1</v>
      </c>
      <c r="B14" s="45" t="s">
        <v>22</v>
      </c>
      <c r="C14" s="47" t="s">
        <v>16</v>
      </c>
      <c r="D14" s="45" t="s">
        <v>76</v>
      </c>
      <c r="E14" s="48">
        <v>62.6</v>
      </c>
      <c r="F14" s="72">
        <v>16</v>
      </c>
      <c r="G14" s="47">
        <v>103</v>
      </c>
      <c r="H14" s="47">
        <v>112</v>
      </c>
      <c r="I14" s="53">
        <f t="shared" si="1"/>
        <v>159</v>
      </c>
      <c r="J14" s="47">
        <v>1</v>
      </c>
      <c r="K14" s="70">
        <f t="shared" si="0"/>
        <v>19</v>
      </c>
      <c r="L14" s="41"/>
      <c r="Q14" s="10" t="s">
        <v>14</v>
      </c>
    </row>
    <row r="15" spans="1:12" ht="18" customHeight="1">
      <c r="A15" s="47">
        <v>2</v>
      </c>
      <c r="B15" s="29" t="s">
        <v>21</v>
      </c>
      <c r="C15" s="26" t="s">
        <v>16</v>
      </c>
      <c r="D15" s="29" t="s">
        <v>76</v>
      </c>
      <c r="E15" s="39">
        <v>86.9</v>
      </c>
      <c r="F15" s="51">
        <v>24</v>
      </c>
      <c r="G15" s="26">
        <v>90</v>
      </c>
      <c r="H15" s="26">
        <v>102</v>
      </c>
      <c r="I15" s="27">
        <v>282</v>
      </c>
      <c r="J15" s="26">
        <v>1</v>
      </c>
      <c r="K15" s="28">
        <v>19</v>
      </c>
      <c r="L15" s="41"/>
    </row>
    <row r="16" spans="1:12" ht="18" customHeight="1">
      <c r="A16" s="47">
        <v>3</v>
      </c>
      <c r="B16" s="45" t="s">
        <v>24</v>
      </c>
      <c r="C16" s="105" t="s">
        <v>18</v>
      </c>
      <c r="D16" s="45" t="s">
        <v>76</v>
      </c>
      <c r="E16" s="48">
        <v>72.9</v>
      </c>
      <c r="F16" s="58">
        <v>16</v>
      </c>
      <c r="G16" s="47"/>
      <c r="H16" s="47">
        <v>82</v>
      </c>
      <c r="I16" s="27">
        <f>IF(F16=16,H16,H16/2)</f>
        <v>82</v>
      </c>
      <c r="J16" s="26">
        <v>2</v>
      </c>
      <c r="K16" s="28">
        <v>17</v>
      </c>
      <c r="L16" s="41"/>
    </row>
    <row r="17" spans="1:12" ht="18" customHeight="1">
      <c r="A17" s="47">
        <v>4</v>
      </c>
      <c r="B17" s="29" t="s">
        <v>29</v>
      </c>
      <c r="C17" s="102" t="s">
        <v>18</v>
      </c>
      <c r="D17" s="29" t="s">
        <v>76</v>
      </c>
      <c r="E17" s="39">
        <v>53.8</v>
      </c>
      <c r="F17" s="43">
        <v>16</v>
      </c>
      <c r="G17" s="26">
        <v>22</v>
      </c>
      <c r="H17" s="26">
        <v>80</v>
      </c>
      <c r="I17" s="27">
        <f>IF(F17=24,G17*2+H17,G17+H17/2)</f>
        <v>62</v>
      </c>
      <c r="J17" s="26">
        <v>2</v>
      </c>
      <c r="K17" s="61">
        <f>IF(J17=1,19,IF(J17=2,17,IF(J17=3,15,17-J17)))</f>
        <v>17</v>
      </c>
      <c r="L17" s="41"/>
    </row>
    <row r="18" spans="1:12" ht="18" customHeight="1">
      <c r="A18" s="47">
        <v>5</v>
      </c>
      <c r="B18" s="29" t="s">
        <v>23</v>
      </c>
      <c r="C18" s="26" t="s">
        <v>18</v>
      </c>
      <c r="D18" s="29" t="s">
        <v>76</v>
      </c>
      <c r="E18" s="39">
        <v>80.9</v>
      </c>
      <c r="F18" s="51">
        <v>16</v>
      </c>
      <c r="G18" s="26">
        <v>70</v>
      </c>
      <c r="H18" s="26">
        <v>198</v>
      </c>
      <c r="I18" s="27">
        <f>IF(F18=24,G18*2+H18,G18+H18/2)</f>
        <v>169</v>
      </c>
      <c r="J18" s="26">
        <v>2</v>
      </c>
      <c r="K18" s="61">
        <f>IF(J18=1,19,IF(J18=2,17,IF(J18=3,15,17-J18)))</f>
        <v>17</v>
      </c>
      <c r="L18" s="41"/>
    </row>
    <row r="19" spans="1:12" ht="18" customHeight="1">
      <c r="A19" s="47">
        <v>6</v>
      </c>
      <c r="B19" s="76" t="s">
        <v>31</v>
      </c>
      <c r="C19" s="102" t="s">
        <v>18</v>
      </c>
      <c r="D19" s="29" t="s">
        <v>76</v>
      </c>
      <c r="E19" s="26">
        <v>92.3</v>
      </c>
      <c r="F19" s="51">
        <v>16</v>
      </c>
      <c r="G19" s="26">
        <v>71</v>
      </c>
      <c r="H19" s="26">
        <v>91</v>
      </c>
      <c r="I19" s="27">
        <v>116.5</v>
      </c>
      <c r="J19" s="26">
        <v>3</v>
      </c>
      <c r="K19" s="28">
        <v>15</v>
      </c>
      <c r="L19" s="41">
        <v>104</v>
      </c>
    </row>
    <row r="20" spans="1:11" ht="18" customHeight="1">
      <c r="A20" s="47">
        <v>7</v>
      </c>
      <c r="B20" s="45" t="s">
        <v>96</v>
      </c>
      <c r="C20" s="105" t="s">
        <v>18</v>
      </c>
      <c r="D20" s="45" t="s">
        <v>76</v>
      </c>
      <c r="E20" s="48">
        <v>68.8</v>
      </c>
      <c r="F20" s="56">
        <v>16</v>
      </c>
      <c r="G20" s="47">
        <v>31</v>
      </c>
      <c r="H20" s="47">
        <v>101</v>
      </c>
      <c r="I20" s="27">
        <f aca="true" t="shared" si="2" ref="I20:I26">IF(F20=24,G20*2+H20,G20+H20/2)</f>
        <v>81.5</v>
      </c>
      <c r="J20" s="26">
        <v>4</v>
      </c>
      <c r="K20" s="61">
        <f aca="true" t="shared" si="3" ref="K20:K26">IF(J20=1,19,IF(J20=2,17,IF(J20=3,15,17-J20)))</f>
        <v>13</v>
      </c>
    </row>
    <row r="21" spans="1:12" ht="18" customHeight="1" thickBot="1">
      <c r="A21" s="46">
        <v>8</v>
      </c>
      <c r="B21" s="82" t="s">
        <v>30</v>
      </c>
      <c r="C21" s="103" t="s">
        <v>20</v>
      </c>
      <c r="D21" s="44" t="s">
        <v>76</v>
      </c>
      <c r="E21" s="46">
        <v>68</v>
      </c>
      <c r="F21" s="67">
        <v>16</v>
      </c>
      <c r="G21" s="46">
        <v>44</v>
      </c>
      <c r="H21" s="46">
        <v>92</v>
      </c>
      <c r="I21" s="54">
        <f t="shared" si="2"/>
        <v>90</v>
      </c>
      <c r="J21" s="46">
        <v>6</v>
      </c>
      <c r="K21" s="66">
        <f t="shared" si="3"/>
        <v>11</v>
      </c>
      <c r="L21" s="41"/>
    </row>
    <row r="22" spans="1:12" ht="18" customHeight="1">
      <c r="A22" s="47">
        <v>1</v>
      </c>
      <c r="B22" s="45" t="s">
        <v>84</v>
      </c>
      <c r="C22" s="47">
        <v>2000</v>
      </c>
      <c r="D22" s="45" t="s">
        <v>59</v>
      </c>
      <c r="E22" s="48">
        <v>53.6</v>
      </c>
      <c r="F22" s="56">
        <v>16</v>
      </c>
      <c r="G22" s="47">
        <v>20</v>
      </c>
      <c r="H22" s="47">
        <v>88</v>
      </c>
      <c r="I22" s="53">
        <f t="shared" si="2"/>
        <v>64</v>
      </c>
      <c r="J22" s="47">
        <v>1</v>
      </c>
      <c r="K22" s="70">
        <f t="shared" si="3"/>
        <v>19</v>
      </c>
      <c r="L22" s="41"/>
    </row>
    <row r="23" spans="1:12" ht="18" customHeight="1">
      <c r="A23" s="47">
        <v>2</v>
      </c>
      <c r="B23" s="29" t="s">
        <v>94</v>
      </c>
      <c r="C23" s="26">
        <v>2000</v>
      </c>
      <c r="D23" s="29" t="s">
        <v>59</v>
      </c>
      <c r="E23" s="39">
        <v>70.7</v>
      </c>
      <c r="F23" s="51">
        <v>16</v>
      </c>
      <c r="G23" s="26">
        <v>114</v>
      </c>
      <c r="H23" s="26">
        <v>222</v>
      </c>
      <c r="I23" s="27">
        <f t="shared" si="2"/>
        <v>225</v>
      </c>
      <c r="J23" s="26">
        <v>1</v>
      </c>
      <c r="K23" s="61">
        <f t="shared" si="3"/>
        <v>19</v>
      </c>
      <c r="L23" s="41"/>
    </row>
    <row r="24" spans="1:12" ht="18" customHeight="1">
      <c r="A24" s="47">
        <v>3</v>
      </c>
      <c r="B24" s="29" t="s">
        <v>87</v>
      </c>
      <c r="C24" s="26">
        <v>2000</v>
      </c>
      <c r="D24" s="29" t="s">
        <v>59</v>
      </c>
      <c r="E24" s="42">
        <v>67.7</v>
      </c>
      <c r="F24" s="51">
        <v>16</v>
      </c>
      <c r="G24" s="55">
        <v>60</v>
      </c>
      <c r="H24" s="55">
        <v>156</v>
      </c>
      <c r="I24" s="27">
        <f t="shared" si="2"/>
        <v>138</v>
      </c>
      <c r="J24" s="26">
        <v>2</v>
      </c>
      <c r="K24" s="61">
        <f t="shared" si="3"/>
        <v>17</v>
      </c>
      <c r="L24" s="41"/>
    </row>
    <row r="25" spans="1:12" ht="18" customHeight="1">
      <c r="A25" s="47">
        <v>4</v>
      </c>
      <c r="B25" s="29" t="s">
        <v>86</v>
      </c>
      <c r="C25" s="26">
        <v>2001</v>
      </c>
      <c r="D25" s="29" t="s">
        <v>59</v>
      </c>
      <c r="E25" s="39">
        <v>64.8</v>
      </c>
      <c r="F25" s="51">
        <v>16</v>
      </c>
      <c r="G25" s="26">
        <v>65</v>
      </c>
      <c r="H25" s="26">
        <v>132</v>
      </c>
      <c r="I25" s="27">
        <f t="shared" si="2"/>
        <v>131</v>
      </c>
      <c r="J25" s="26">
        <v>3</v>
      </c>
      <c r="K25" s="61">
        <f t="shared" si="3"/>
        <v>15</v>
      </c>
      <c r="L25" s="41"/>
    </row>
    <row r="26" spans="1:12" ht="18" customHeight="1">
      <c r="A26" s="47">
        <v>5</v>
      </c>
      <c r="B26" s="29" t="s">
        <v>93</v>
      </c>
      <c r="C26" s="26">
        <v>2001</v>
      </c>
      <c r="D26" s="29" t="s">
        <v>59</v>
      </c>
      <c r="E26" s="42">
        <v>77.9</v>
      </c>
      <c r="F26" s="51">
        <v>16</v>
      </c>
      <c r="G26" s="26">
        <v>85</v>
      </c>
      <c r="H26" s="26">
        <v>80</v>
      </c>
      <c r="I26" s="27">
        <f t="shared" si="2"/>
        <v>125</v>
      </c>
      <c r="J26" s="26">
        <v>3</v>
      </c>
      <c r="K26" s="61">
        <f t="shared" si="3"/>
        <v>15</v>
      </c>
      <c r="L26" s="41"/>
    </row>
    <row r="27" spans="1:12" ht="18" customHeight="1">
      <c r="A27" s="47">
        <v>6</v>
      </c>
      <c r="B27" s="73" t="s">
        <v>35</v>
      </c>
      <c r="C27" s="105" t="s">
        <v>36</v>
      </c>
      <c r="D27" s="45" t="s">
        <v>37</v>
      </c>
      <c r="E27" s="48">
        <v>103.9</v>
      </c>
      <c r="F27" s="56">
        <v>12</v>
      </c>
      <c r="G27" s="47"/>
      <c r="H27" s="47">
        <v>80</v>
      </c>
      <c r="I27" s="27">
        <f>IF(F27=16,H27,H27/2)</f>
        <v>40</v>
      </c>
      <c r="J27" s="26">
        <v>4</v>
      </c>
      <c r="K27" s="28">
        <v>13</v>
      </c>
      <c r="L27" s="41">
        <v>98</v>
      </c>
    </row>
    <row r="28" spans="1:12" ht="18" customHeight="1">
      <c r="A28" s="47">
        <v>7</v>
      </c>
      <c r="B28" s="38" t="s">
        <v>85</v>
      </c>
      <c r="C28" s="26">
        <v>2004</v>
      </c>
      <c r="D28" s="29" t="s">
        <v>59</v>
      </c>
      <c r="E28" s="26">
        <v>52.3</v>
      </c>
      <c r="F28" s="51">
        <v>16</v>
      </c>
      <c r="G28" s="55">
        <v>9</v>
      </c>
      <c r="H28" s="55">
        <v>48</v>
      </c>
      <c r="I28" s="27">
        <f>IF(F28=24,G28*2+H28,G28+H28/2)</f>
        <v>33</v>
      </c>
      <c r="J28" s="26">
        <v>4</v>
      </c>
      <c r="K28" s="61">
        <f>IF(J28=1,19,IF(J28=2,17,IF(J28=3,15,17-J28)))</f>
        <v>13</v>
      </c>
      <c r="L28" s="41"/>
    </row>
    <row r="29" spans="1:12" ht="16.5" customHeight="1" thickBot="1">
      <c r="A29" s="46">
        <v>8</v>
      </c>
      <c r="B29" s="87" t="s">
        <v>95</v>
      </c>
      <c r="C29" s="46">
        <v>2002</v>
      </c>
      <c r="D29" s="44" t="s">
        <v>59</v>
      </c>
      <c r="E29" s="57">
        <v>90.9</v>
      </c>
      <c r="F29" s="67">
        <v>16</v>
      </c>
      <c r="G29" s="80">
        <v>40</v>
      </c>
      <c r="H29" s="80">
        <v>69</v>
      </c>
      <c r="I29" s="54">
        <f>IF(F29=24,G29*2+H29,G29+H29/2)</f>
        <v>74.5</v>
      </c>
      <c r="J29" s="46">
        <v>4</v>
      </c>
      <c r="K29" s="68">
        <f>IF(J29=1,19,IF(J29=2,17,IF(J29=3,15,17-J29)))</f>
        <v>13</v>
      </c>
      <c r="L29" s="41"/>
    </row>
    <row r="30" spans="1:12" ht="15">
      <c r="A30" s="47">
        <v>1</v>
      </c>
      <c r="B30" s="45" t="s">
        <v>33</v>
      </c>
      <c r="C30" s="105" t="s">
        <v>18</v>
      </c>
      <c r="D30" s="45" t="s">
        <v>77</v>
      </c>
      <c r="E30" s="48">
        <v>65.3</v>
      </c>
      <c r="F30" s="81">
        <v>16</v>
      </c>
      <c r="G30" s="84">
        <v>91</v>
      </c>
      <c r="H30" s="84">
        <v>181</v>
      </c>
      <c r="I30" s="53">
        <v>181.5</v>
      </c>
      <c r="J30" s="47">
        <v>1</v>
      </c>
      <c r="K30" s="70">
        <v>19</v>
      </c>
      <c r="L30" s="41"/>
    </row>
    <row r="31" spans="1:12" ht="15">
      <c r="A31" s="26">
        <v>2</v>
      </c>
      <c r="B31" s="29" t="s">
        <v>81</v>
      </c>
      <c r="C31" s="102" t="s">
        <v>18</v>
      </c>
      <c r="D31" s="29" t="s">
        <v>77</v>
      </c>
      <c r="E31" s="39">
        <v>77.2</v>
      </c>
      <c r="F31" s="59">
        <v>16</v>
      </c>
      <c r="G31" s="26">
        <v>105</v>
      </c>
      <c r="H31" s="26">
        <v>169</v>
      </c>
      <c r="I31" s="27">
        <f aca="true" t="shared" si="4" ref="I31:I36">IF(F31=24,G31*2+H31,G31+H31/2)</f>
        <v>189.5</v>
      </c>
      <c r="J31" s="26">
        <v>1</v>
      </c>
      <c r="K31" s="61">
        <f aca="true" t="shared" si="5" ref="K31:K36">IF(J31=1,19,IF(J31=2,17,IF(J31=3,15,17-J31)))</f>
        <v>19</v>
      </c>
      <c r="L31" s="41"/>
    </row>
    <row r="32" spans="1:12" ht="15">
      <c r="A32" s="47">
        <v>3</v>
      </c>
      <c r="B32" s="29" t="s">
        <v>50</v>
      </c>
      <c r="C32" s="102" t="s">
        <v>19</v>
      </c>
      <c r="D32" s="29" t="s">
        <v>77</v>
      </c>
      <c r="E32" s="59">
        <v>49.7</v>
      </c>
      <c r="F32" s="59">
        <v>16</v>
      </c>
      <c r="G32" s="26">
        <v>13</v>
      </c>
      <c r="H32" s="26">
        <v>53</v>
      </c>
      <c r="I32" s="27">
        <f t="shared" si="4"/>
        <v>39.5</v>
      </c>
      <c r="J32" s="26">
        <v>3</v>
      </c>
      <c r="K32" s="61">
        <f t="shared" si="5"/>
        <v>15</v>
      </c>
      <c r="L32" s="41"/>
    </row>
    <row r="33" spans="1:12" ht="15">
      <c r="A33" s="26">
        <v>4</v>
      </c>
      <c r="B33" s="29" t="s">
        <v>82</v>
      </c>
      <c r="C33" s="102" t="s">
        <v>19</v>
      </c>
      <c r="D33" s="29" t="s">
        <v>77</v>
      </c>
      <c r="E33" s="39">
        <v>56</v>
      </c>
      <c r="F33" s="59">
        <v>16</v>
      </c>
      <c r="G33" s="26">
        <v>10</v>
      </c>
      <c r="H33" s="55">
        <v>100</v>
      </c>
      <c r="I33" s="27">
        <f t="shared" si="4"/>
        <v>60</v>
      </c>
      <c r="J33" s="26">
        <v>3</v>
      </c>
      <c r="K33" s="61">
        <f t="shared" si="5"/>
        <v>15</v>
      </c>
      <c r="L33" s="41"/>
    </row>
    <row r="34" spans="1:12" ht="15">
      <c r="A34" s="47">
        <v>5</v>
      </c>
      <c r="B34" s="29" t="s">
        <v>32</v>
      </c>
      <c r="C34" s="102" t="s">
        <v>19</v>
      </c>
      <c r="D34" s="29" t="s">
        <v>77</v>
      </c>
      <c r="E34" s="42">
        <v>62.6</v>
      </c>
      <c r="F34" s="59">
        <v>16</v>
      </c>
      <c r="G34" s="55">
        <v>38</v>
      </c>
      <c r="H34" s="55">
        <v>123</v>
      </c>
      <c r="I34" s="27">
        <f t="shared" si="4"/>
        <v>99.5</v>
      </c>
      <c r="J34" s="26">
        <v>3</v>
      </c>
      <c r="K34" s="61">
        <f t="shared" si="5"/>
        <v>15</v>
      </c>
      <c r="L34" s="41"/>
    </row>
    <row r="35" spans="1:12" ht="15">
      <c r="A35" s="26">
        <v>6</v>
      </c>
      <c r="B35" s="29" t="s">
        <v>83</v>
      </c>
      <c r="C35" s="102" t="s">
        <v>16</v>
      </c>
      <c r="D35" s="29" t="s">
        <v>77</v>
      </c>
      <c r="E35" s="39">
        <v>68.3</v>
      </c>
      <c r="F35" s="59">
        <v>16</v>
      </c>
      <c r="G35" s="26">
        <v>82</v>
      </c>
      <c r="H35" s="26">
        <v>198</v>
      </c>
      <c r="I35" s="27">
        <f t="shared" si="4"/>
        <v>181</v>
      </c>
      <c r="J35" s="26">
        <v>3</v>
      </c>
      <c r="K35" s="61">
        <f t="shared" si="5"/>
        <v>15</v>
      </c>
      <c r="L35" s="10">
        <v>98</v>
      </c>
    </row>
    <row r="36" spans="1:12" ht="15">
      <c r="A36" s="47">
        <v>7</v>
      </c>
      <c r="B36" s="45" t="s">
        <v>34</v>
      </c>
      <c r="C36" s="105" t="s">
        <v>17</v>
      </c>
      <c r="D36" s="45" t="s">
        <v>77</v>
      </c>
      <c r="E36" s="48">
        <v>80.1</v>
      </c>
      <c r="F36" s="81">
        <v>16</v>
      </c>
      <c r="G36" s="47">
        <v>88</v>
      </c>
      <c r="H36" s="47">
        <v>149</v>
      </c>
      <c r="I36" s="27">
        <f t="shared" si="4"/>
        <v>162.5</v>
      </c>
      <c r="J36" s="26">
        <v>3</v>
      </c>
      <c r="K36" s="61">
        <f t="shared" si="5"/>
        <v>15</v>
      </c>
      <c r="L36" s="41"/>
    </row>
    <row r="37" spans="1:12" ht="15.75" thickBot="1">
      <c r="A37" s="46">
        <v>8</v>
      </c>
      <c r="B37" s="44" t="s">
        <v>80</v>
      </c>
      <c r="C37" s="103" t="s">
        <v>19</v>
      </c>
      <c r="D37" s="44" t="s">
        <v>77</v>
      </c>
      <c r="E37" s="50">
        <v>67.9</v>
      </c>
      <c r="F37" s="83">
        <v>16</v>
      </c>
      <c r="G37" s="46">
        <v>40</v>
      </c>
      <c r="H37" s="46">
        <v>121</v>
      </c>
      <c r="I37" s="54">
        <v>100.5</v>
      </c>
      <c r="J37" s="46">
        <v>5</v>
      </c>
      <c r="K37" s="66">
        <v>12</v>
      </c>
      <c r="L37" s="41"/>
    </row>
    <row r="38" spans="1:11" ht="15">
      <c r="A38" s="47">
        <v>1</v>
      </c>
      <c r="B38" s="52" t="s">
        <v>92</v>
      </c>
      <c r="C38" s="75" t="s">
        <v>18</v>
      </c>
      <c r="D38" s="29" t="s">
        <v>60</v>
      </c>
      <c r="E38" s="26">
        <v>83.1</v>
      </c>
      <c r="F38" s="51">
        <v>16</v>
      </c>
      <c r="G38" s="26">
        <v>110</v>
      </c>
      <c r="H38" s="26">
        <v>160</v>
      </c>
      <c r="I38" s="27">
        <f>IF(F38=24,G38*2+H38,G38+H38/2)</f>
        <v>190</v>
      </c>
      <c r="J38" s="26">
        <v>1</v>
      </c>
      <c r="K38" s="61">
        <f>IF(J38=1,19,IF(J38=2,17,IF(J38=3,15,17-J38)))</f>
        <v>19</v>
      </c>
    </row>
    <row r="39" spans="1:12" ht="15">
      <c r="A39" s="26">
        <v>2</v>
      </c>
      <c r="B39" s="52" t="s">
        <v>57</v>
      </c>
      <c r="C39" s="75" t="s">
        <v>18</v>
      </c>
      <c r="D39" s="29" t="s">
        <v>60</v>
      </c>
      <c r="E39" s="39">
        <v>57</v>
      </c>
      <c r="F39" s="51">
        <v>12</v>
      </c>
      <c r="G39" s="26"/>
      <c r="H39" s="26">
        <v>81</v>
      </c>
      <c r="I39" s="27">
        <f>IF(F39=16,H39,H39/2)</f>
        <v>40.5</v>
      </c>
      <c r="J39" s="26">
        <v>2</v>
      </c>
      <c r="K39" s="28">
        <v>17</v>
      </c>
      <c r="L39" s="41"/>
    </row>
    <row r="40" spans="1:12" ht="15">
      <c r="A40" s="47">
        <v>3</v>
      </c>
      <c r="B40" s="52" t="s">
        <v>88</v>
      </c>
      <c r="C40" s="75" t="s">
        <v>18</v>
      </c>
      <c r="D40" s="29" t="s">
        <v>60</v>
      </c>
      <c r="E40" s="39">
        <v>51.4</v>
      </c>
      <c r="F40" s="40">
        <v>16</v>
      </c>
      <c r="G40" s="26">
        <v>13</v>
      </c>
      <c r="H40" s="26">
        <v>58</v>
      </c>
      <c r="I40" s="27">
        <f>IF(F40=24,G40*2+H40,G40+H40/2)</f>
        <v>42</v>
      </c>
      <c r="J40" s="26">
        <v>2</v>
      </c>
      <c r="K40" s="61">
        <f>IF(J40=1,19,IF(J40=2,17,IF(J40=3,15,17-J40)))</f>
        <v>17</v>
      </c>
      <c r="L40" s="41"/>
    </row>
    <row r="41" spans="1:12" ht="15">
      <c r="A41" s="26">
        <v>4</v>
      </c>
      <c r="B41" s="52" t="s">
        <v>97</v>
      </c>
      <c r="C41" s="75" t="s">
        <v>19</v>
      </c>
      <c r="D41" s="29" t="s">
        <v>60</v>
      </c>
      <c r="E41" s="39">
        <v>55.9</v>
      </c>
      <c r="F41" s="51">
        <v>12</v>
      </c>
      <c r="G41" s="26"/>
      <c r="H41" s="26">
        <v>70</v>
      </c>
      <c r="I41" s="27">
        <f>IF(F41=16,H41,H41/2)</f>
        <v>35</v>
      </c>
      <c r="J41" s="26">
        <v>3</v>
      </c>
      <c r="K41" s="28">
        <v>15</v>
      </c>
      <c r="L41" s="41"/>
    </row>
    <row r="42" spans="1:12" ht="15">
      <c r="A42" s="47">
        <v>5</v>
      </c>
      <c r="B42" s="25" t="s">
        <v>58</v>
      </c>
      <c r="C42" s="75" t="s">
        <v>16</v>
      </c>
      <c r="D42" s="29" t="s">
        <v>60</v>
      </c>
      <c r="E42" s="8">
        <v>66.1</v>
      </c>
      <c r="F42" s="51">
        <v>16</v>
      </c>
      <c r="G42" s="26"/>
      <c r="H42" s="26">
        <v>70</v>
      </c>
      <c r="I42" s="27">
        <f>IF(F42=16,H42,H42/2)</f>
        <v>70</v>
      </c>
      <c r="J42" s="26">
        <v>3</v>
      </c>
      <c r="K42" s="28">
        <v>15</v>
      </c>
      <c r="L42" s="41"/>
    </row>
    <row r="43" spans="1:12" ht="15">
      <c r="A43" s="26">
        <v>6</v>
      </c>
      <c r="B43" s="52" t="s">
        <v>89</v>
      </c>
      <c r="C43" s="75" t="s">
        <v>16</v>
      </c>
      <c r="D43" s="29" t="s">
        <v>60</v>
      </c>
      <c r="E43" s="39">
        <v>66.6</v>
      </c>
      <c r="F43" s="40">
        <v>16</v>
      </c>
      <c r="G43" s="26">
        <v>81</v>
      </c>
      <c r="H43" s="26">
        <v>100</v>
      </c>
      <c r="I43" s="27">
        <f>IF(F43=24,G43*2+H43,G43+H43/2)</f>
        <v>131</v>
      </c>
      <c r="J43" s="26">
        <v>4</v>
      </c>
      <c r="K43" s="61">
        <f>IF(J43=1,19,IF(J43=2,17,IF(J43=3,15,17-J43)))</f>
        <v>13</v>
      </c>
      <c r="L43" s="10">
        <v>96</v>
      </c>
    </row>
    <row r="44" spans="1:11" ht="15">
      <c r="A44" s="47">
        <v>7</v>
      </c>
      <c r="B44" s="52" t="s">
        <v>91</v>
      </c>
      <c r="C44" s="75" t="s">
        <v>16</v>
      </c>
      <c r="D44" s="29" t="s">
        <v>60</v>
      </c>
      <c r="E44" s="39">
        <v>76.4</v>
      </c>
      <c r="F44" s="51">
        <v>16</v>
      </c>
      <c r="G44" s="26">
        <v>65</v>
      </c>
      <c r="H44" s="26">
        <v>112</v>
      </c>
      <c r="I44" s="27">
        <f>IF(F44=24,G44*2+H44,G44+H44/2)</f>
        <v>121</v>
      </c>
      <c r="J44" s="26">
        <v>4</v>
      </c>
      <c r="K44" s="61">
        <f>IF(J44=1,19,IF(J44=2,17,IF(J44=3,15,17-J44)))</f>
        <v>13</v>
      </c>
    </row>
    <row r="45" spans="1:12" ht="15.75" thickBot="1">
      <c r="A45" s="46">
        <v>8</v>
      </c>
      <c r="B45" s="82" t="s">
        <v>90</v>
      </c>
      <c r="C45" s="104" t="s">
        <v>16</v>
      </c>
      <c r="D45" s="44" t="s">
        <v>60</v>
      </c>
      <c r="E45" s="50">
        <v>77.2</v>
      </c>
      <c r="F45" s="67">
        <v>16</v>
      </c>
      <c r="G45" s="46">
        <v>41</v>
      </c>
      <c r="H45" s="46">
        <v>90</v>
      </c>
      <c r="I45" s="54">
        <f>IF(F45=24,G45*2+H45,G45+H45/2)</f>
        <v>86</v>
      </c>
      <c r="J45" s="46">
        <v>6</v>
      </c>
      <c r="K45" s="66">
        <f>IF(J45=1,19,IF(J45=2,17,IF(J45=3,15,17-J45)))</f>
        <v>11</v>
      </c>
      <c r="L45" s="41"/>
    </row>
    <row r="46" spans="1:12" ht="15">
      <c r="A46" s="47">
        <v>1</v>
      </c>
      <c r="B46" s="45" t="s">
        <v>65</v>
      </c>
      <c r="C46" s="105" t="s">
        <v>16</v>
      </c>
      <c r="D46" s="45" t="s">
        <v>62</v>
      </c>
      <c r="E46" s="86">
        <v>63</v>
      </c>
      <c r="F46" s="56">
        <v>16</v>
      </c>
      <c r="G46" s="47">
        <v>67</v>
      </c>
      <c r="H46" s="47">
        <v>147</v>
      </c>
      <c r="I46" s="53">
        <f aca="true" t="shared" si="6" ref="I46:I51">IF(F46=24,G46*2+H46,G46+H46/2)</f>
        <v>140.5</v>
      </c>
      <c r="J46" s="47">
        <v>2</v>
      </c>
      <c r="K46" s="70">
        <f aca="true" t="shared" si="7" ref="K46:K59">IF(J46=1,19,IF(J46=2,17,IF(J46=3,15,17-J46)))</f>
        <v>17</v>
      </c>
      <c r="L46" s="41"/>
    </row>
    <row r="47" spans="1:12" ht="15">
      <c r="A47" s="47">
        <v>2</v>
      </c>
      <c r="B47" s="29" t="s">
        <v>64</v>
      </c>
      <c r="C47" s="102" t="s">
        <v>17</v>
      </c>
      <c r="D47" s="29" t="s">
        <v>62</v>
      </c>
      <c r="E47" s="39">
        <v>84.9</v>
      </c>
      <c r="F47" s="51">
        <v>16</v>
      </c>
      <c r="G47" s="26">
        <v>30</v>
      </c>
      <c r="H47" s="26">
        <v>121</v>
      </c>
      <c r="I47" s="27">
        <f t="shared" si="6"/>
        <v>90.5</v>
      </c>
      <c r="J47" s="26">
        <v>4</v>
      </c>
      <c r="K47" s="61">
        <f t="shared" si="7"/>
        <v>13</v>
      </c>
      <c r="L47" s="41"/>
    </row>
    <row r="48" spans="1:12" ht="15">
      <c r="A48" s="47">
        <v>3</v>
      </c>
      <c r="B48" s="29" t="s">
        <v>61</v>
      </c>
      <c r="C48" s="102" t="s">
        <v>20</v>
      </c>
      <c r="D48" s="29" t="s">
        <v>62</v>
      </c>
      <c r="E48" s="39">
        <v>57.7</v>
      </c>
      <c r="F48" s="51">
        <v>16</v>
      </c>
      <c r="G48" s="26">
        <v>12</v>
      </c>
      <c r="H48" s="26">
        <v>36</v>
      </c>
      <c r="I48" s="27">
        <f t="shared" si="6"/>
        <v>30</v>
      </c>
      <c r="J48" s="26">
        <v>5</v>
      </c>
      <c r="K48" s="61">
        <f t="shared" si="7"/>
        <v>12</v>
      </c>
      <c r="L48" s="41"/>
    </row>
    <row r="49" spans="1:12" ht="15">
      <c r="A49" s="47">
        <v>4</v>
      </c>
      <c r="B49" s="29" t="s">
        <v>67</v>
      </c>
      <c r="C49" s="102" t="s">
        <v>17</v>
      </c>
      <c r="D49" s="29" t="s">
        <v>62</v>
      </c>
      <c r="E49" s="42">
        <v>69.9</v>
      </c>
      <c r="F49" s="51">
        <v>16</v>
      </c>
      <c r="G49" s="26">
        <v>18</v>
      </c>
      <c r="H49" s="26">
        <v>100</v>
      </c>
      <c r="I49" s="27">
        <f t="shared" si="6"/>
        <v>68</v>
      </c>
      <c r="J49" s="26">
        <v>5</v>
      </c>
      <c r="K49" s="61">
        <f t="shared" si="7"/>
        <v>12</v>
      </c>
      <c r="L49" s="41"/>
    </row>
    <row r="50" spans="1:12" ht="15">
      <c r="A50" s="47">
        <v>5</v>
      </c>
      <c r="B50" s="77" t="s">
        <v>66</v>
      </c>
      <c r="C50" s="102" t="s">
        <v>17</v>
      </c>
      <c r="D50" s="29" t="s">
        <v>62</v>
      </c>
      <c r="E50" s="39">
        <v>73.8</v>
      </c>
      <c r="F50" s="51">
        <v>16</v>
      </c>
      <c r="G50" s="55">
        <v>54</v>
      </c>
      <c r="H50" s="55">
        <v>110</v>
      </c>
      <c r="I50" s="27">
        <f t="shared" si="6"/>
        <v>109</v>
      </c>
      <c r="J50" s="26">
        <v>5</v>
      </c>
      <c r="K50" s="61">
        <f t="shared" si="7"/>
        <v>12</v>
      </c>
      <c r="L50" s="41"/>
    </row>
    <row r="51" spans="1:12" ht="15.75" thickBot="1">
      <c r="A51" s="46">
        <v>6</v>
      </c>
      <c r="B51" s="44" t="s">
        <v>63</v>
      </c>
      <c r="C51" s="103" t="s">
        <v>19</v>
      </c>
      <c r="D51" s="44" t="s">
        <v>62</v>
      </c>
      <c r="E51" s="57">
        <v>64.6</v>
      </c>
      <c r="F51" s="67">
        <v>16</v>
      </c>
      <c r="G51" s="46">
        <v>31</v>
      </c>
      <c r="H51" s="46">
        <v>73</v>
      </c>
      <c r="I51" s="54">
        <f t="shared" si="6"/>
        <v>67.5</v>
      </c>
      <c r="J51" s="46">
        <v>8</v>
      </c>
      <c r="K51" s="66">
        <f t="shared" si="7"/>
        <v>9</v>
      </c>
      <c r="L51" s="10">
        <v>75</v>
      </c>
    </row>
    <row r="52" spans="1:12" ht="15">
      <c r="A52" s="47">
        <v>1</v>
      </c>
      <c r="B52" s="73" t="s">
        <v>69</v>
      </c>
      <c r="C52" s="105" t="s">
        <v>17</v>
      </c>
      <c r="D52" s="45" t="s">
        <v>68</v>
      </c>
      <c r="E52" s="48">
        <v>54.4</v>
      </c>
      <c r="F52" s="56">
        <v>12</v>
      </c>
      <c r="G52" s="47"/>
      <c r="H52" s="47">
        <v>60</v>
      </c>
      <c r="I52" s="53">
        <f>IF(F52=16,H52,H52/2)</f>
        <v>30</v>
      </c>
      <c r="J52" s="47">
        <v>4</v>
      </c>
      <c r="K52" s="69">
        <f t="shared" si="7"/>
        <v>13</v>
      </c>
      <c r="L52" s="41"/>
    </row>
    <row r="53" spans="1:12" ht="15">
      <c r="A53" s="26">
        <v>2</v>
      </c>
      <c r="B53" s="52" t="s">
        <v>75</v>
      </c>
      <c r="C53" s="26">
        <v>2004</v>
      </c>
      <c r="D53" s="29" t="s">
        <v>68</v>
      </c>
      <c r="E53" s="26">
        <v>55.4</v>
      </c>
      <c r="F53" s="51">
        <v>16</v>
      </c>
      <c r="G53" s="8">
        <v>20</v>
      </c>
      <c r="H53" s="8">
        <v>54</v>
      </c>
      <c r="I53" s="27">
        <f aca="true" t="shared" si="8" ref="I53:I59">IF(F53=24,G53*2+H53,G53+H53/2)</f>
        <v>47</v>
      </c>
      <c r="J53" s="26">
        <v>4</v>
      </c>
      <c r="K53" s="61">
        <f t="shared" si="7"/>
        <v>13</v>
      </c>
      <c r="L53" s="41"/>
    </row>
    <row r="54" spans="1:12" ht="15">
      <c r="A54" s="26">
        <v>3</v>
      </c>
      <c r="B54" s="52" t="s">
        <v>73</v>
      </c>
      <c r="C54" s="26">
        <v>2002</v>
      </c>
      <c r="D54" s="29" t="s">
        <v>68</v>
      </c>
      <c r="E54" s="26">
        <v>61.6</v>
      </c>
      <c r="F54" s="51">
        <v>16</v>
      </c>
      <c r="G54" s="8">
        <v>40</v>
      </c>
      <c r="H54" s="8">
        <v>79</v>
      </c>
      <c r="I54" s="27">
        <f t="shared" si="8"/>
        <v>79.5</v>
      </c>
      <c r="J54" s="26">
        <v>4</v>
      </c>
      <c r="K54" s="61">
        <f t="shared" si="7"/>
        <v>13</v>
      </c>
      <c r="L54" s="41"/>
    </row>
    <row r="55" spans="1:12" ht="16.5" customHeight="1">
      <c r="A55" s="47">
        <v>4</v>
      </c>
      <c r="B55" s="52" t="s">
        <v>79</v>
      </c>
      <c r="C55" s="26">
        <v>2004</v>
      </c>
      <c r="D55" s="29" t="s">
        <v>68</v>
      </c>
      <c r="E55" s="26">
        <v>45</v>
      </c>
      <c r="F55" s="51">
        <v>16</v>
      </c>
      <c r="G55" s="8">
        <v>3</v>
      </c>
      <c r="H55" s="8">
        <v>19</v>
      </c>
      <c r="I55" s="27">
        <f t="shared" si="8"/>
        <v>12.5</v>
      </c>
      <c r="J55" s="26">
        <v>5</v>
      </c>
      <c r="K55" s="61">
        <f t="shared" si="7"/>
        <v>12</v>
      </c>
      <c r="L55" s="41"/>
    </row>
    <row r="56" spans="1:12" ht="15">
      <c r="A56" s="26">
        <v>5</v>
      </c>
      <c r="B56" s="52" t="s">
        <v>74</v>
      </c>
      <c r="C56" s="26">
        <v>2001</v>
      </c>
      <c r="D56" s="29" t="s">
        <v>68</v>
      </c>
      <c r="E56" s="26">
        <v>95.4</v>
      </c>
      <c r="F56" s="51">
        <v>16</v>
      </c>
      <c r="G56" s="8">
        <v>11</v>
      </c>
      <c r="H56" s="8">
        <v>55</v>
      </c>
      <c r="I56" s="27">
        <f t="shared" si="8"/>
        <v>38.5</v>
      </c>
      <c r="J56" s="26">
        <v>5</v>
      </c>
      <c r="K56" s="28">
        <f t="shared" si="7"/>
        <v>12</v>
      </c>
      <c r="L56" s="41"/>
    </row>
    <row r="57" spans="1:12" ht="15">
      <c r="A57" s="26">
        <v>6</v>
      </c>
      <c r="B57" s="52" t="s">
        <v>71</v>
      </c>
      <c r="C57" s="26">
        <v>2002</v>
      </c>
      <c r="D57" s="29" t="s">
        <v>68</v>
      </c>
      <c r="E57" s="26">
        <v>71.7</v>
      </c>
      <c r="F57" s="51">
        <v>16</v>
      </c>
      <c r="G57" s="8">
        <v>15</v>
      </c>
      <c r="H57" s="8">
        <v>42</v>
      </c>
      <c r="I57" s="27">
        <f t="shared" si="8"/>
        <v>36</v>
      </c>
      <c r="J57" s="26">
        <v>6</v>
      </c>
      <c r="K57" s="61">
        <f t="shared" si="7"/>
        <v>11</v>
      </c>
      <c r="L57" s="41">
        <v>74</v>
      </c>
    </row>
    <row r="58" spans="1:12" ht="15">
      <c r="A58" s="26">
        <v>7</v>
      </c>
      <c r="B58" s="52" t="s">
        <v>70</v>
      </c>
      <c r="C58" s="26">
        <v>2001</v>
      </c>
      <c r="D58" s="29" t="s">
        <v>68</v>
      </c>
      <c r="E58" s="26">
        <v>75.2</v>
      </c>
      <c r="F58" s="51">
        <v>16</v>
      </c>
      <c r="G58" s="8">
        <v>22</v>
      </c>
      <c r="H58" s="8">
        <v>98</v>
      </c>
      <c r="I58" s="27">
        <f t="shared" si="8"/>
        <v>71</v>
      </c>
      <c r="J58" s="26">
        <v>7</v>
      </c>
      <c r="K58" s="61">
        <f t="shared" si="7"/>
        <v>10</v>
      </c>
      <c r="L58" s="41"/>
    </row>
    <row r="59" spans="1:11" ht="15">
      <c r="A59" s="8">
        <v>8</v>
      </c>
      <c r="B59" s="52" t="s">
        <v>72</v>
      </c>
      <c r="C59" s="26">
        <v>2001</v>
      </c>
      <c r="D59" s="29" t="s">
        <v>68</v>
      </c>
      <c r="E59" s="26">
        <v>64.6</v>
      </c>
      <c r="F59" s="51">
        <v>16</v>
      </c>
      <c r="G59" s="8">
        <v>25</v>
      </c>
      <c r="H59" s="8">
        <v>80</v>
      </c>
      <c r="I59" s="27">
        <f t="shared" si="8"/>
        <v>65</v>
      </c>
      <c r="J59" s="26">
        <v>9</v>
      </c>
      <c r="K59" s="61">
        <f t="shared" si="7"/>
        <v>8</v>
      </c>
    </row>
    <row r="60" spans="2:11" ht="15">
      <c r="B60" s="79"/>
      <c r="C60" s="38"/>
      <c r="D60" s="38"/>
      <c r="E60" s="41"/>
      <c r="F60" s="89"/>
      <c r="I60" s="90"/>
      <c r="J60" s="41"/>
      <c r="K60" s="74"/>
    </row>
    <row r="61" spans="1:11" ht="15">
      <c r="A61" s="1"/>
      <c r="B61" s="3" t="s">
        <v>9</v>
      </c>
      <c r="C61" s="3"/>
      <c r="D61" s="3"/>
      <c r="E61" s="1"/>
      <c r="F61" s="1"/>
      <c r="G61" s="1"/>
      <c r="H61" s="1"/>
      <c r="I61" s="101" t="s">
        <v>15</v>
      </c>
      <c r="J61" s="101"/>
      <c r="K61" s="101"/>
    </row>
    <row r="62" spans="1:11" ht="15">
      <c r="A62" s="1"/>
      <c r="B62" s="96" t="s">
        <v>10</v>
      </c>
      <c r="C62" s="96"/>
      <c r="D62" s="96"/>
      <c r="E62" s="96"/>
      <c r="F62" s="96"/>
      <c r="G62" s="96"/>
      <c r="H62" s="96"/>
      <c r="I62" s="96"/>
      <c r="J62" s="96"/>
      <c r="K62" s="96"/>
    </row>
    <row r="63" spans="1:11" ht="15">
      <c r="A63" s="1"/>
      <c r="B63" s="3" t="s">
        <v>38</v>
      </c>
      <c r="C63" s="3"/>
      <c r="D63" s="3"/>
      <c r="E63" s="1"/>
      <c r="F63" s="1"/>
      <c r="G63" s="1"/>
      <c r="H63" s="1"/>
      <c r="I63" s="11" t="s">
        <v>11</v>
      </c>
      <c r="J63" s="1"/>
      <c r="K63" s="1"/>
    </row>
    <row r="64" spans="1:11" ht="15">
      <c r="A64" s="1"/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pans="5:11" ht="15">
      <c r="E65" s="22"/>
      <c r="F65" s="35"/>
      <c r="I65" s="20"/>
      <c r="K65" s="14"/>
    </row>
    <row r="66" spans="9:11" ht="15">
      <c r="I66" s="20"/>
      <c r="K66" s="14"/>
    </row>
    <row r="67" spans="2:11" ht="15">
      <c r="B67" s="21"/>
      <c r="D67" s="23"/>
      <c r="I67" s="20"/>
      <c r="K67" s="14"/>
    </row>
    <row r="68" spans="9:11" ht="15">
      <c r="I68" s="20"/>
      <c r="K68" s="14"/>
    </row>
    <row r="69" spans="9:11" ht="15">
      <c r="I69" s="20"/>
      <c r="K69" s="14"/>
    </row>
    <row r="70" spans="9:11" ht="15">
      <c r="I70" s="20"/>
      <c r="K70" s="14"/>
    </row>
    <row r="71" spans="9:11" ht="15">
      <c r="I71" s="20"/>
      <c r="K71" s="14"/>
    </row>
    <row r="72" spans="9:11" ht="15">
      <c r="I72" s="20"/>
      <c r="K72" s="14"/>
    </row>
    <row r="73" spans="9:11" ht="15">
      <c r="I73" s="20"/>
      <c r="K73" s="14"/>
    </row>
    <row r="74" spans="9:11" ht="15">
      <c r="I74" s="20"/>
      <c r="K74" s="14"/>
    </row>
    <row r="75" spans="9:11" ht="15">
      <c r="I75" s="20"/>
      <c r="K75" s="14"/>
    </row>
    <row r="76" spans="9:11" ht="15">
      <c r="I76" s="20"/>
      <c r="K76" s="14"/>
    </row>
  </sheetData>
  <sheetProtection/>
  <mergeCells count="8">
    <mergeCell ref="R10:T10"/>
    <mergeCell ref="A1:K1"/>
    <mergeCell ref="A2:K2"/>
    <mergeCell ref="B4:D4"/>
    <mergeCell ref="I61:K61"/>
    <mergeCell ref="B62:K62"/>
    <mergeCell ref="B64:K64"/>
    <mergeCell ref="I4:K4"/>
  </mergeCells>
  <printOptions/>
  <pageMargins left="0.75" right="0.28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apas14"/>
  <dimension ref="A1:K21"/>
  <sheetViews>
    <sheetView tabSelected="1" zoomScale="90" zoomScaleNormal="90" zoomScalePageLayoutView="0" workbookViewId="0" topLeftCell="A1">
      <selection activeCell="C5" sqref="C5:E5"/>
    </sheetView>
  </sheetViews>
  <sheetFormatPr defaultColWidth="9.140625" defaultRowHeight="12.75"/>
  <cols>
    <col min="1" max="1" width="7.140625" style="0" customWidth="1"/>
    <col min="2" max="2" width="79.140625" style="0" customWidth="1"/>
    <col min="3" max="3" width="15.00390625" style="0" customWidth="1"/>
    <col min="4" max="4" width="16.8515625" style="0" customWidth="1"/>
  </cols>
  <sheetData>
    <row r="1" spans="1:11" s="1" customFormat="1" ht="19.5" customHeight="1">
      <c r="A1" s="96" t="str">
        <f>'[1]Koman_sar_V'!A1:K1</f>
        <v>2018–2019 m. m. LIETUVOS MOKYKLŲ ŽAIDYNIŲ KAIMO VIETOVIŲ MOKYKLŲ </v>
      </c>
      <c r="B1" s="96"/>
      <c r="C1" s="96"/>
      <c r="D1" s="96"/>
      <c r="E1" s="106"/>
      <c r="F1" s="106"/>
      <c r="G1" s="106"/>
      <c r="H1" s="106"/>
      <c r="I1" s="106"/>
      <c r="J1" s="106"/>
      <c r="K1" s="106"/>
    </row>
    <row r="2" spans="1:11" s="1" customFormat="1" ht="18.75" customHeight="1">
      <c r="A2" s="96" t="str">
        <f>'[1]Koman_sar_V'!A2:K2</f>
        <v>SVARSČIŲ KILNOJIMO FINALINIŲ VARŽYBŲ PROTOKOLAS</v>
      </c>
      <c r="B2" s="96"/>
      <c r="C2" s="96"/>
      <c r="D2" s="96"/>
      <c r="E2" s="106"/>
      <c r="F2" s="106"/>
      <c r="G2" s="106"/>
      <c r="H2" s="106"/>
      <c r="I2" s="106"/>
      <c r="J2" s="106"/>
      <c r="K2" s="106"/>
    </row>
    <row r="3" spans="1:3" ht="15">
      <c r="A3" s="1"/>
      <c r="B3" s="3"/>
      <c r="C3" s="1"/>
    </row>
    <row r="4" spans="1:4" ht="15">
      <c r="A4" s="1"/>
      <c r="B4" s="3"/>
      <c r="C4" s="96"/>
      <c r="D4" s="96"/>
    </row>
    <row r="5" spans="1:5" ht="15">
      <c r="A5" s="98" t="s">
        <v>55</v>
      </c>
      <c r="B5" s="98"/>
      <c r="C5" s="100" t="s">
        <v>54</v>
      </c>
      <c r="D5" s="100"/>
      <c r="E5" s="100"/>
    </row>
    <row r="6" spans="1:5" ht="15">
      <c r="A6" s="78"/>
      <c r="B6" s="78"/>
      <c r="C6" s="78"/>
      <c r="D6" s="78"/>
      <c r="E6" s="78"/>
    </row>
    <row r="7" spans="1:5" ht="15">
      <c r="A7" s="78"/>
      <c r="B7" s="78"/>
      <c r="C7" s="78"/>
      <c r="D7" s="78"/>
      <c r="E7" s="78"/>
    </row>
    <row r="8" spans="1:5" ht="33" customHeight="1">
      <c r="A8" s="12" t="s">
        <v>0</v>
      </c>
      <c r="B8" s="37" t="s">
        <v>6</v>
      </c>
      <c r="C8" s="8" t="s">
        <v>3</v>
      </c>
      <c r="D8" s="12" t="s">
        <v>4</v>
      </c>
      <c r="E8" s="78"/>
    </row>
    <row r="9" spans="1:5" ht="18.75" customHeight="1">
      <c r="A9" s="12">
        <v>2</v>
      </c>
      <c r="B9" s="6" t="s">
        <v>25</v>
      </c>
      <c r="C9" s="12">
        <v>108</v>
      </c>
      <c r="D9" s="12">
        <v>1</v>
      </c>
      <c r="E9" s="78"/>
    </row>
    <row r="10" spans="1:5" ht="18.75" customHeight="1">
      <c r="A10" s="12">
        <v>1</v>
      </c>
      <c r="B10" s="6" t="s">
        <v>76</v>
      </c>
      <c r="C10" s="12">
        <v>104</v>
      </c>
      <c r="D10" s="12">
        <v>2</v>
      </c>
      <c r="E10" s="78"/>
    </row>
    <row r="11" spans="1:5" ht="18.75" customHeight="1">
      <c r="A11" s="12">
        <v>3</v>
      </c>
      <c r="B11" s="6" t="s">
        <v>59</v>
      </c>
      <c r="C11" s="12">
        <v>98</v>
      </c>
      <c r="D11" s="12">
        <v>3</v>
      </c>
      <c r="E11" s="78"/>
    </row>
    <row r="12" spans="1:5" ht="18.75" customHeight="1">
      <c r="A12" s="12">
        <v>5</v>
      </c>
      <c r="B12" s="6" t="s">
        <v>77</v>
      </c>
      <c r="C12" s="12">
        <v>98</v>
      </c>
      <c r="D12" s="12">
        <v>4</v>
      </c>
      <c r="E12" s="78"/>
    </row>
    <row r="13" spans="1:5" ht="15.75" customHeight="1">
      <c r="A13" s="12">
        <v>4</v>
      </c>
      <c r="B13" s="6" t="s">
        <v>60</v>
      </c>
      <c r="C13" s="12">
        <v>96</v>
      </c>
      <c r="D13" s="12">
        <v>5</v>
      </c>
      <c r="E13" s="78"/>
    </row>
    <row r="14" spans="1:5" ht="15">
      <c r="A14" s="12">
        <v>6</v>
      </c>
      <c r="B14" s="6" t="s">
        <v>62</v>
      </c>
      <c r="C14" s="12">
        <v>75</v>
      </c>
      <c r="D14" s="12">
        <v>6</v>
      </c>
      <c r="E14" s="78"/>
    </row>
    <row r="15" spans="1:5" ht="15.75" customHeight="1">
      <c r="A15" s="12">
        <v>7</v>
      </c>
      <c r="B15" s="6" t="s">
        <v>68</v>
      </c>
      <c r="C15" s="12">
        <v>74</v>
      </c>
      <c r="D15" s="12">
        <v>7</v>
      </c>
      <c r="E15" s="78"/>
    </row>
    <row r="16" spans="1:5" ht="15">
      <c r="A16" s="78"/>
      <c r="B16" s="78"/>
      <c r="C16" s="78"/>
      <c r="D16" s="78"/>
      <c r="E16" s="78"/>
    </row>
    <row r="17" spans="1:5" ht="15">
      <c r="A17" s="78"/>
      <c r="B17" s="78"/>
      <c r="C17" s="78"/>
      <c r="D17" s="78"/>
      <c r="E17" s="78"/>
    </row>
    <row r="18" spans="1:5" ht="15">
      <c r="A18" s="1"/>
      <c r="B18" s="3" t="s">
        <v>9</v>
      </c>
      <c r="C18" s="11" t="s">
        <v>15</v>
      </c>
      <c r="D18" s="3"/>
      <c r="E18" s="15"/>
    </row>
    <row r="19" spans="1:5" ht="15">
      <c r="A19" s="1"/>
      <c r="B19" s="96" t="s">
        <v>10</v>
      </c>
      <c r="C19" s="96"/>
      <c r="D19" s="96"/>
      <c r="E19" s="96"/>
    </row>
    <row r="20" spans="1:11" ht="15">
      <c r="A20" s="1"/>
      <c r="B20" s="3" t="s">
        <v>39</v>
      </c>
      <c r="C20" s="11" t="s">
        <v>11</v>
      </c>
      <c r="D20" s="1"/>
      <c r="E20" s="1"/>
      <c r="F20" s="1"/>
      <c r="G20" s="1"/>
      <c r="H20" s="1"/>
      <c r="K20" s="1"/>
    </row>
    <row r="21" spans="1:5" ht="15">
      <c r="A21" s="78"/>
      <c r="B21" s="78"/>
      <c r="C21" s="78"/>
      <c r="D21" s="78"/>
      <c r="E21" s="78"/>
    </row>
  </sheetData>
  <sheetProtection/>
  <mergeCells count="6">
    <mergeCell ref="C5:E5"/>
    <mergeCell ref="B19:E19"/>
    <mergeCell ref="A5:B5"/>
    <mergeCell ref="C4:D4"/>
    <mergeCell ref="A1:D1"/>
    <mergeCell ref="A2:D2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Laurynas</dc:creator>
  <cp:keywords/>
  <dc:description/>
  <cp:lastModifiedBy>vartotojas</cp:lastModifiedBy>
  <cp:lastPrinted>2019-02-08T16:36:52Z</cp:lastPrinted>
  <dcterms:created xsi:type="dcterms:W3CDTF">2008-03-04T11:59:23Z</dcterms:created>
  <dcterms:modified xsi:type="dcterms:W3CDTF">2019-02-08T16:40:53Z</dcterms:modified>
  <cp:category/>
  <cp:version/>
  <cp:contentType/>
  <cp:contentStatus/>
</cp:coreProperties>
</file>